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705" yWindow="225" windowWidth="9540" windowHeight="8505" activeTab="1"/>
  </bookViews>
  <sheets>
    <sheet name="график учебного процесса" sheetId="4" r:id="rId1"/>
    <sheet name="УП для ОПОП" sheetId="12" r:id="rId2"/>
    <sheet name="календ.график" sheetId="9" r:id="rId3"/>
    <sheet name="Лист1" sheetId="1" r:id="rId4"/>
    <sheet name="Лист2" sheetId="2" r:id="rId5"/>
    <sheet name="Лист3" sheetId="3" r:id="rId6"/>
  </sheets>
  <definedNames>
    <definedName name="а10" localSheetId="1">#REF!</definedName>
    <definedName name="а10">#REF!</definedName>
    <definedName name="_xlnm.Print_Area" localSheetId="2">календ.график!$A$1:$AW$78</definedName>
    <definedName name="_xlnm.Print_Area" localSheetId="1">'УП для ОПОП'!$A$1:$AB$236</definedName>
    <definedName name="Учебный_план_специальностей__Разр__2203_Таблица" localSheetId="1">#REF!</definedName>
    <definedName name="Учебный_план_специальностей__Разр__2203_Таблица">#REF!</definedName>
  </definedNames>
  <calcPr calcId="162913"/>
</workbook>
</file>

<file path=xl/calcChain.xml><?xml version="1.0" encoding="utf-8"?>
<calcChain xmlns="http://schemas.openxmlformats.org/spreadsheetml/2006/main">
  <c r="M34" i="12" l="1"/>
  <c r="N34" i="12"/>
  <c r="O34" i="12"/>
  <c r="P34" i="12"/>
  <c r="Q34" i="12"/>
  <c r="R34" i="12"/>
  <c r="S34" i="12"/>
  <c r="T34" i="12"/>
  <c r="U34" i="12"/>
  <c r="V34" i="12"/>
  <c r="W34" i="12"/>
  <c r="X34" i="12"/>
  <c r="Y34" i="12"/>
  <c r="Z34" i="12"/>
  <c r="AA34" i="12"/>
  <c r="AB34" i="12"/>
  <c r="Y59" i="12"/>
  <c r="U59" i="12"/>
  <c r="Q59" i="12"/>
  <c r="M59" i="12"/>
  <c r="Y58" i="12"/>
  <c r="U58" i="12"/>
  <c r="Q58" i="12"/>
  <c r="M58" i="12"/>
  <c r="I34" i="12"/>
  <c r="J34" i="12"/>
  <c r="K34" i="12"/>
  <c r="L34" i="12"/>
  <c r="E47" i="12" l="1"/>
  <c r="E51" i="12"/>
  <c r="G52" i="12" l="1"/>
  <c r="H52" i="12" s="1"/>
  <c r="G48" i="12"/>
  <c r="H48" i="12" s="1"/>
  <c r="F34" i="12"/>
  <c r="R9" i="3" l="1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8" i="3"/>
  <c r="F36" i="3"/>
  <c r="F35" i="3"/>
  <c r="F34" i="3"/>
  <c r="F32" i="3"/>
  <c r="F31" i="3"/>
  <c r="F30" i="3"/>
  <c r="N29" i="3"/>
  <c r="J29" i="3"/>
  <c r="N28" i="3"/>
  <c r="J28" i="3"/>
  <c r="V24" i="3"/>
  <c r="V23" i="3"/>
  <c r="G23" i="3"/>
  <c r="V22" i="3"/>
  <c r="G22" i="3"/>
  <c r="V21" i="3"/>
  <c r="G21" i="3"/>
  <c r="V20" i="3"/>
  <c r="G20" i="3"/>
  <c r="V19" i="3"/>
  <c r="V18" i="3"/>
  <c r="V17" i="3"/>
  <c r="V16" i="3"/>
  <c r="V15" i="3"/>
  <c r="V14" i="3"/>
  <c r="V13" i="3"/>
  <c r="V12" i="3"/>
  <c r="V11" i="3"/>
  <c r="V10" i="3"/>
  <c r="V9" i="3"/>
  <c r="V8" i="3"/>
  <c r="F29" i="3" l="1"/>
  <c r="E26" i="3"/>
  <c r="F28" i="3"/>
  <c r="M27" i="3"/>
  <c r="N27" i="3"/>
  <c r="N33" i="3" s="1"/>
  <c r="N39" i="3" s="1"/>
  <c r="O27" i="3"/>
  <c r="J27" i="3"/>
  <c r="J33" i="3" s="1"/>
  <c r="P27" i="3"/>
  <c r="Q27" i="3"/>
  <c r="L27" i="3"/>
  <c r="V25" i="3"/>
  <c r="K27" i="3"/>
  <c r="AU62" i="9"/>
  <c r="F27" i="3" l="1"/>
  <c r="V26" i="3"/>
  <c r="J39" i="3"/>
  <c r="F33" i="3"/>
  <c r="F66" i="12" l="1"/>
  <c r="F65" i="12"/>
  <c r="F64" i="12"/>
  <c r="AB8" i="12"/>
  <c r="AA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O57" i="12" l="1"/>
  <c r="P57" i="12"/>
  <c r="Q57" i="12"/>
  <c r="U57" i="12"/>
  <c r="Y57" i="12"/>
  <c r="AB57" i="12"/>
  <c r="AA57" i="12"/>
  <c r="N60" i="12"/>
  <c r="N57" i="12"/>
  <c r="R60" i="12"/>
  <c r="V60" i="12"/>
  <c r="Z60" i="12"/>
  <c r="O61" i="12"/>
  <c r="S61" i="12"/>
  <c r="W61" i="12"/>
  <c r="AA61" i="12"/>
  <c r="P62" i="12"/>
  <c r="T62" i="12"/>
  <c r="X62" i="12"/>
  <c r="AB62" i="12"/>
  <c r="V57" i="12"/>
  <c r="F59" i="12"/>
  <c r="F58" i="12"/>
  <c r="W57" i="12"/>
  <c r="R57" i="12"/>
  <c r="X57" i="12"/>
  <c r="S57" i="12"/>
  <c r="T57" i="12"/>
  <c r="Z57" i="12"/>
  <c r="V10" i="1"/>
  <c r="V11" i="1"/>
  <c r="V12" i="1"/>
  <c r="V13" i="1"/>
  <c r="V14" i="1"/>
  <c r="V15" i="1"/>
  <c r="V16" i="1"/>
  <c r="V3" i="1"/>
  <c r="V4" i="1"/>
  <c r="V5" i="1"/>
  <c r="V6" i="1"/>
  <c r="V7" i="1"/>
  <c r="V8" i="1"/>
  <c r="V9" i="1"/>
  <c r="L37" i="1"/>
  <c r="M37" i="1"/>
  <c r="N37" i="1"/>
  <c r="O37" i="1"/>
  <c r="P37" i="1"/>
  <c r="Q37" i="1"/>
  <c r="Q28" i="1" s="1"/>
  <c r="R37" i="1"/>
  <c r="S37" i="1"/>
  <c r="T37" i="1"/>
  <c r="U37" i="1"/>
  <c r="L29" i="1"/>
  <c r="L28" i="1" s="1"/>
  <c r="L44" i="1" s="1"/>
  <c r="M29" i="1"/>
  <c r="N29" i="1"/>
  <c r="O29" i="1"/>
  <c r="P29" i="1"/>
  <c r="Q29" i="1"/>
  <c r="R29" i="1"/>
  <c r="R28" i="1" s="1"/>
  <c r="S29" i="1"/>
  <c r="T29" i="1"/>
  <c r="U29" i="1"/>
  <c r="L33" i="1"/>
  <c r="M33" i="1"/>
  <c r="N33" i="1"/>
  <c r="O33" i="1"/>
  <c r="P33" i="1"/>
  <c r="Q33" i="1"/>
  <c r="R33" i="1"/>
  <c r="S33" i="1"/>
  <c r="T33" i="1"/>
  <c r="U33" i="1"/>
  <c r="N23" i="1"/>
  <c r="O23" i="1"/>
  <c r="P23" i="1"/>
  <c r="Q23" i="1"/>
  <c r="R23" i="1"/>
  <c r="S23" i="1"/>
  <c r="T23" i="1"/>
  <c r="N17" i="1"/>
  <c r="O17" i="1"/>
  <c r="P17" i="1"/>
  <c r="Q17" i="1"/>
  <c r="R17" i="1"/>
  <c r="S17" i="1"/>
  <c r="T17" i="1"/>
  <c r="N2" i="1"/>
  <c r="O2" i="1"/>
  <c r="P2" i="1"/>
  <c r="Q2" i="1"/>
  <c r="R2" i="1"/>
  <c r="S2" i="1"/>
  <c r="T2" i="1"/>
  <c r="G44" i="12"/>
  <c r="G40" i="12"/>
  <c r="H40" i="12" s="1"/>
  <c r="G36" i="12"/>
  <c r="E23" i="12"/>
  <c r="E29" i="12"/>
  <c r="E39" i="12"/>
  <c r="E43" i="12"/>
  <c r="Y63" i="12" l="1"/>
  <c r="G34" i="12"/>
  <c r="H36" i="12"/>
  <c r="F62" i="12"/>
  <c r="F61" i="12"/>
  <c r="F60" i="12"/>
  <c r="U63" i="12"/>
  <c r="Q63" i="12"/>
  <c r="H44" i="12"/>
  <c r="P28" i="1"/>
  <c r="P44" i="1" s="1"/>
  <c r="U28" i="1"/>
  <c r="O28" i="1"/>
  <c r="O44" i="1" s="1"/>
  <c r="T28" i="1"/>
  <c r="T44" i="1" s="1"/>
  <c r="N28" i="1"/>
  <c r="N44" i="1" s="1"/>
  <c r="R44" i="1"/>
  <c r="S28" i="1"/>
  <c r="S44" i="1" s="1"/>
  <c r="M28" i="1"/>
  <c r="Q44" i="1"/>
  <c r="Q46" i="1" s="1"/>
  <c r="G31" i="12"/>
  <c r="G32" i="12"/>
  <c r="G33" i="12"/>
  <c r="G30" i="12"/>
  <c r="H30" i="12" s="1"/>
  <c r="M23" i="12"/>
  <c r="L23" i="12"/>
  <c r="K23" i="12"/>
  <c r="J23" i="12"/>
  <c r="I23" i="12"/>
  <c r="G23" i="12"/>
  <c r="F23" i="12"/>
  <c r="H28" i="12"/>
  <c r="H27" i="12"/>
  <c r="H26" i="12"/>
  <c r="H25" i="12"/>
  <c r="H24" i="12"/>
  <c r="M8" i="12"/>
  <c r="L8" i="12"/>
  <c r="K8" i="12"/>
  <c r="J8" i="12"/>
  <c r="I8" i="12"/>
  <c r="G8" i="12"/>
  <c r="F8" i="12"/>
  <c r="E8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34" i="12" l="1"/>
  <c r="H8" i="12"/>
  <c r="S46" i="1"/>
  <c r="O46" i="1"/>
  <c r="H23" i="12"/>
  <c r="E37" i="1" l="1"/>
  <c r="D22" i="1" l="1"/>
  <c r="D21" i="1"/>
  <c r="D20" i="1"/>
  <c r="D19" i="1"/>
  <c r="D18" i="1"/>
  <c r="D27" i="1"/>
  <c r="D26" i="1"/>
  <c r="D25" i="1"/>
  <c r="D24" i="1"/>
  <c r="D41" i="1"/>
  <c r="D23" i="1" l="1"/>
  <c r="C37" i="1"/>
  <c r="C33" i="1"/>
  <c r="C29" i="1"/>
  <c r="C28" i="1" s="1"/>
  <c r="E17" i="1" l="1"/>
  <c r="E29" i="1"/>
  <c r="E33" i="1"/>
  <c r="E28" i="1" l="1"/>
  <c r="D17" i="1"/>
  <c r="F17" i="1"/>
  <c r="G17" i="1"/>
  <c r="H17" i="1"/>
  <c r="I17" i="1"/>
  <c r="J17" i="1"/>
  <c r="K17" i="1"/>
  <c r="M17" i="1"/>
  <c r="C17" i="1"/>
  <c r="D43" i="1" l="1"/>
  <c r="D31" i="1"/>
  <c r="D40" i="1"/>
  <c r="D36" i="1"/>
  <c r="D39" i="1" l="1"/>
  <c r="D38" i="1"/>
  <c r="D35" i="1"/>
  <c r="D34" i="1"/>
  <c r="D32" i="1"/>
  <c r="D30" i="1"/>
  <c r="F37" i="1"/>
  <c r="G37" i="1"/>
  <c r="H37" i="1"/>
  <c r="I37" i="1"/>
  <c r="J37" i="1"/>
  <c r="K37" i="1"/>
  <c r="F33" i="1"/>
  <c r="G33" i="1"/>
  <c r="H33" i="1"/>
  <c r="I33" i="1"/>
  <c r="J33" i="1"/>
  <c r="K33" i="1"/>
  <c r="F29" i="1"/>
  <c r="G29" i="1"/>
  <c r="H29" i="1"/>
  <c r="I29" i="1"/>
  <c r="J29" i="1"/>
  <c r="K29" i="1"/>
  <c r="D29" i="1" l="1"/>
  <c r="K28" i="1"/>
  <c r="J28" i="1"/>
  <c r="H28" i="1"/>
  <c r="F28" i="1"/>
  <c r="G28" i="1"/>
  <c r="I28" i="1"/>
  <c r="D37" i="1"/>
  <c r="D33" i="1"/>
  <c r="F2" i="1"/>
  <c r="G2" i="1"/>
  <c r="H2" i="1"/>
  <c r="I2" i="1"/>
  <c r="J2" i="1"/>
  <c r="K2" i="1"/>
  <c r="M2" i="1"/>
  <c r="M44" i="1" s="1"/>
  <c r="M46" i="1" s="1"/>
  <c r="E23" i="1"/>
  <c r="E44" i="1" s="1"/>
  <c r="F23" i="1"/>
  <c r="G23" i="1"/>
  <c r="H23" i="1"/>
  <c r="I23" i="1"/>
  <c r="J23" i="1"/>
  <c r="K23" i="1"/>
  <c r="M23" i="1"/>
  <c r="C23" i="1"/>
  <c r="E2" i="1"/>
  <c r="K44" i="1" l="1"/>
  <c r="K46" i="1" s="1"/>
  <c r="I44" i="1"/>
  <c r="I46" i="1" s="1"/>
  <c r="J44" i="1"/>
  <c r="D28" i="1"/>
  <c r="D44" i="1" s="1"/>
  <c r="D45" i="1" s="1"/>
  <c r="E46" i="1"/>
  <c r="G44" i="1"/>
  <c r="F44" i="1"/>
  <c r="H44" i="1"/>
  <c r="C2" i="1"/>
  <c r="C44" i="1" s="1"/>
  <c r="BB6" i="4" l="1"/>
  <c r="BL6" i="4" l="1"/>
  <c r="BJ6" i="4"/>
  <c r="E35" i="12"/>
  <c r="E34" i="12" s="1"/>
  <c r="E56" i="12" s="1"/>
  <c r="M29" i="12"/>
  <c r="L29" i="12"/>
  <c r="K29" i="12"/>
  <c r="J29" i="12"/>
  <c r="I29" i="12"/>
  <c r="F29" i="12"/>
  <c r="M57" i="12" l="1"/>
  <c r="M63" i="12"/>
  <c r="H29" i="12"/>
  <c r="G29" i="12"/>
  <c r="F57" i="12" l="1"/>
  <c r="F63" i="12" l="1"/>
  <c r="AU33" i="9" l="1"/>
  <c r="BI7" i="4" l="1"/>
  <c r="BH7" i="4"/>
  <c r="BG7" i="4"/>
  <c r="BF7" i="4"/>
  <c r="BE7" i="4"/>
  <c r="BD7" i="4"/>
  <c r="BB5" i="4"/>
  <c r="BJ5" i="4" l="1"/>
  <c r="BL5" i="4"/>
  <c r="BL7" i="4" s="1"/>
  <c r="BB7" i="4"/>
  <c r="BC5" i="4"/>
  <c r="BC6" i="4"/>
  <c r="BK6" i="4"/>
  <c r="BJ7" i="4" l="1"/>
  <c r="BK5" i="4"/>
  <c r="BK7" i="4" s="1"/>
  <c r="BC7" i="4"/>
</calcChain>
</file>

<file path=xl/sharedStrings.xml><?xml version="1.0" encoding="utf-8"?>
<sst xmlns="http://schemas.openxmlformats.org/spreadsheetml/2006/main" count="1573" uniqueCount="331">
  <si>
    <t>Индекс</t>
  </si>
  <si>
    <t>О.00</t>
  </si>
  <si>
    <t>Общеобразовательный цикл</t>
  </si>
  <si>
    <t>ОУД.01</t>
  </si>
  <si>
    <t>ОУД.02</t>
  </si>
  <si>
    <t>Иностранный язык</t>
  </si>
  <si>
    <t>ОУД.03</t>
  </si>
  <si>
    <t>ОУД.04</t>
  </si>
  <si>
    <t>История</t>
  </si>
  <si>
    <t>ОУД.05</t>
  </si>
  <si>
    <t>Физическая культура</t>
  </si>
  <si>
    <t>ОУД.06</t>
  </si>
  <si>
    <t>ОБЖ</t>
  </si>
  <si>
    <t>ОУД.07</t>
  </si>
  <si>
    <t>Информатика</t>
  </si>
  <si>
    <t>ОУД.08</t>
  </si>
  <si>
    <t>Физика</t>
  </si>
  <si>
    <t>ОУД.09</t>
  </si>
  <si>
    <t>Химия</t>
  </si>
  <si>
    <t>ОУД.10</t>
  </si>
  <si>
    <t>ОУД.11</t>
  </si>
  <si>
    <t>Биология</t>
  </si>
  <si>
    <t>ОУД.12</t>
  </si>
  <si>
    <t>ОУД.13</t>
  </si>
  <si>
    <t>Экология</t>
  </si>
  <si>
    <t>История родного края</t>
  </si>
  <si>
    <t>Эффективное поведение на рынке труда</t>
  </si>
  <si>
    <t>ОП.00</t>
  </si>
  <si>
    <t>Общепрофессиональный цикл</t>
  </si>
  <si>
    <t>П.00</t>
  </si>
  <si>
    <t>Профессиональный цикл</t>
  </si>
  <si>
    <t>ГИА</t>
  </si>
  <si>
    <t>Государственная итоговая аттестация</t>
  </si>
  <si>
    <t>Безопасность жизнедеятельности</t>
  </si>
  <si>
    <t>ПМ.00</t>
  </si>
  <si>
    <t>Профессиональные модули</t>
  </si>
  <si>
    <t>ПМ.01</t>
  </si>
  <si>
    <t>МДК.01.01</t>
  </si>
  <si>
    <t>УП.01</t>
  </si>
  <si>
    <t>ПМ.02</t>
  </si>
  <si>
    <t>ПП.02</t>
  </si>
  <si>
    <t>ПМ.03</t>
  </si>
  <si>
    <t>ОП.01</t>
  </si>
  <si>
    <t>ОП.03</t>
  </si>
  <si>
    <t>ОП.04</t>
  </si>
  <si>
    <t>Иностранный  язык в профессиональной деятельности</t>
  </si>
  <si>
    <t>Основы строительного производства</t>
  </si>
  <si>
    <t xml:space="preserve">Строительная графика </t>
  </si>
  <si>
    <t>Выполнение столярных работ</t>
  </si>
  <si>
    <t>Выполнение плотничных работ</t>
  </si>
  <si>
    <t xml:space="preserve">Выполнение стекольных работ </t>
  </si>
  <si>
    <t>вариатив</t>
  </si>
  <si>
    <t>IV График учебного процесса</t>
  </si>
  <si>
    <t xml:space="preserve">      Сентябрь  </t>
  </si>
  <si>
    <t xml:space="preserve"> </t>
  </si>
  <si>
    <t xml:space="preserve">   Октябрь</t>
  </si>
  <si>
    <t xml:space="preserve">       Ноябрь    </t>
  </si>
  <si>
    <t xml:space="preserve">         Декабрь</t>
  </si>
  <si>
    <t xml:space="preserve">   Январь</t>
  </si>
  <si>
    <t xml:space="preserve">   Февраль</t>
  </si>
  <si>
    <t xml:space="preserve">         Март      </t>
  </si>
  <si>
    <t xml:space="preserve">   Апрель</t>
  </si>
  <si>
    <t xml:space="preserve">          Май       </t>
  </si>
  <si>
    <t xml:space="preserve">          Июнь    </t>
  </si>
  <si>
    <t xml:space="preserve">      Июль</t>
  </si>
  <si>
    <t xml:space="preserve">       Август  </t>
  </si>
  <si>
    <t>Теорет. Обуч.</t>
  </si>
  <si>
    <t xml:space="preserve">Учебная, производственная (в т.ч. преддипломная) практики и ГИА.нед. </t>
  </si>
  <si>
    <t>Итог. гос. атт (ГИА)   нед.</t>
  </si>
  <si>
    <t>Каникулы, нед.</t>
  </si>
  <si>
    <t>Учебные недели</t>
  </si>
  <si>
    <t>Учебные часы</t>
  </si>
  <si>
    <t>Всего,  нед.</t>
  </si>
  <si>
    <t>Курс</t>
  </si>
  <si>
    <t>1 - 7</t>
  </si>
  <si>
    <t xml:space="preserve"> 8-14</t>
  </si>
  <si>
    <t xml:space="preserve"> 15-21</t>
  </si>
  <si>
    <t>22-28</t>
  </si>
  <si>
    <t xml:space="preserve"> 29.09-5.10</t>
  </si>
  <si>
    <t xml:space="preserve"> 6-12</t>
  </si>
  <si>
    <t>13-19</t>
  </si>
  <si>
    <t>20-26</t>
  </si>
  <si>
    <t>27.10-2.11</t>
  </si>
  <si>
    <t xml:space="preserve"> 3-9</t>
  </si>
  <si>
    <t xml:space="preserve"> 10-16</t>
  </si>
  <si>
    <t xml:space="preserve"> 17-23</t>
  </si>
  <si>
    <t xml:space="preserve"> 24-30</t>
  </si>
  <si>
    <t xml:space="preserve"> 1-7</t>
  </si>
  <si>
    <t xml:space="preserve"> 29.12-4.1</t>
  </si>
  <si>
    <t xml:space="preserve"> 5-11</t>
  </si>
  <si>
    <t xml:space="preserve"> 12-18</t>
  </si>
  <si>
    <t xml:space="preserve"> 19-25</t>
  </si>
  <si>
    <t xml:space="preserve"> 26.1-1.2</t>
  </si>
  <si>
    <t xml:space="preserve"> 2-8</t>
  </si>
  <si>
    <t xml:space="preserve"> 9-15</t>
  </si>
  <si>
    <t>16-22</t>
  </si>
  <si>
    <t xml:space="preserve"> 23.2-1.3</t>
  </si>
  <si>
    <t xml:space="preserve"> 16-22</t>
  </si>
  <si>
    <t xml:space="preserve"> 23-29</t>
  </si>
  <si>
    <t xml:space="preserve"> 30.3-5.4</t>
  </si>
  <si>
    <t xml:space="preserve"> 13-19</t>
  </si>
  <si>
    <t xml:space="preserve"> 20-26</t>
  </si>
  <si>
    <t xml:space="preserve"> 27.4-3.5</t>
  </si>
  <si>
    <t xml:space="preserve"> 4-10</t>
  </si>
  <si>
    <t xml:space="preserve"> 11-17</t>
  </si>
  <si>
    <t xml:space="preserve"> 18-24</t>
  </si>
  <si>
    <t xml:space="preserve"> 25-31</t>
  </si>
  <si>
    <t xml:space="preserve"> 1 -7</t>
  </si>
  <si>
    <t xml:space="preserve"> 22-28</t>
  </si>
  <si>
    <t xml:space="preserve"> 29.6-5.7</t>
  </si>
  <si>
    <t xml:space="preserve"> 27.7-2.8</t>
  </si>
  <si>
    <t xml:space="preserve"> 24-31</t>
  </si>
  <si>
    <t>нед.</t>
  </si>
  <si>
    <t>час</t>
  </si>
  <si>
    <t>Учебная практика</t>
  </si>
  <si>
    <t xml:space="preserve">Производственная практика </t>
  </si>
  <si>
    <t>Производственная практика (преддипломная)</t>
  </si>
  <si>
    <t>Подготовка к итог. гос. атт.</t>
  </si>
  <si>
    <t>1</t>
  </si>
  <si>
    <t>УП03</t>
  </si>
  <si>
    <t>Э</t>
  </si>
  <si>
    <t>К</t>
  </si>
  <si>
    <t>ПП03</t>
  </si>
  <si>
    <t>УП01</t>
  </si>
  <si>
    <t>ПП01</t>
  </si>
  <si>
    <t>УП02</t>
  </si>
  <si>
    <t>ПП02</t>
  </si>
  <si>
    <t>III</t>
  </si>
  <si>
    <t>В</t>
  </si>
  <si>
    <t>Ы</t>
  </si>
  <si>
    <t>П</t>
  </si>
  <si>
    <t>У</t>
  </si>
  <si>
    <t>С</t>
  </si>
  <si>
    <t>ИТОГО:</t>
  </si>
  <si>
    <t xml:space="preserve">Теоретическое </t>
  </si>
  <si>
    <t>Государственная (итоговая) аттестация</t>
  </si>
  <si>
    <t>обучение</t>
  </si>
  <si>
    <t>Каникулы</t>
  </si>
  <si>
    <t>Учебные</t>
  </si>
  <si>
    <t>сборы</t>
  </si>
  <si>
    <t>УП</t>
  </si>
  <si>
    <t>ПП</t>
  </si>
  <si>
    <t>Х</t>
  </si>
  <si>
    <t>*</t>
  </si>
  <si>
    <t>Наименование циклов, разделов, дисциплин, профессиональных модулей, МДК, практик</t>
  </si>
  <si>
    <t>Объем образовательной программы (в академических часах)</t>
  </si>
  <si>
    <t xml:space="preserve">Распределение обязательной нагрузки по курсам и семестрам (час. в семестр) </t>
  </si>
  <si>
    <t xml:space="preserve">Всего  </t>
  </si>
  <si>
    <t xml:space="preserve">Самостоятельная работа </t>
  </si>
  <si>
    <t>Нагрузка во взаимодействии с преподавателем</t>
  </si>
  <si>
    <t>I курс</t>
  </si>
  <si>
    <t>II курс</t>
  </si>
  <si>
    <t>Всего во взаимодействии с преподавателем</t>
  </si>
  <si>
    <t>По учебным дисциплинам и МДК</t>
  </si>
  <si>
    <t xml:space="preserve">Практика </t>
  </si>
  <si>
    <t>Промеж. ат-я (экзамен)</t>
  </si>
  <si>
    <t>Консультации</t>
  </si>
  <si>
    <t>В том числе</t>
  </si>
  <si>
    <t>всего учебных  часов</t>
  </si>
  <si>
    <t>Теоретическое обучение (час.)</t>
  </si>
  <si>
    <t>Лаб. и практ.  занятия (час.)</t>
  </si>
  <si>
    <t xml:space="preserve">Общеобразовательный цикл </t>
  </si>
  <si>
    <t xml:space="preserve">Русский язык </t>
  </si>
  <si>
    <t>Литература (вкл. Родную литературу)</t>
  </si>
  <si>
    <t>Математика</t>
  </si>
  <si>
    <t>ФК</t>
  </si>
  <si>
    <t>Обществознание (вкл. экономику и право)</t>
  </si>
  <si>
    <t xml:space="preserve">Астрономия </t>
  </si>
  <si>
    <t>ОУД.14</t>
  </si>
  <si>
    <t xml:space="preserve">География </t>
  </si>
  <si>
    <t>ОУД.15</t>
  </si>
  <si>
    <t>ОУД.16</t>
  </si>
  <si>
    <t>ОУД.17</t>
  </si>
  <si>
    <t>ОП. 00</t>
  </si>
  <si>
    <t xml:space="preserve">Общепрофессиональный  цикл </t>
  </si>
  <si>
    <t>ОП. 01</t>
  </si>
  <si>
    <t>ОП. 02</t>
  </si>
  <si>
    <t>ОП. 03</t>
  </si>
  <si>
    <t>ОП. 04</t>
  </si>
  <si>
    <t>ОП. 05</t>
  </si>
  <si>
    <t>ОП(а).07</t>
  </si>
  <si>
    <t xml:space="preserve">Психология личности и профессиональное самоопределение </t>
  </si>
  <si>
    <t>ОП.08</t>
  </si>
  <si>
    <t xml:space="preserve">Основы предпринимательства </t>
  </si>
  <si>
    <t>ПМ.01.</t>
  </si>
  <si>
    <t>МДК 01.01</t>
  </si>
  <si>
    <t>УП. 01</t>
  </si>
  <si>
    <t>ПП. 01</t>
  </si>
  <si>
    <t>МДК 02.01</t>
  </si>
  <si>
    <t>УП. 02</t>
  </si>
  <si>
    <t>Эм</t>
  </si>
  <si>
    <t>МДК 03.01</t>
  </si>
  <si>
    <t>УП. 03</t>
  </si>
  <si>
    <t>ПП. 03</t>
  </si>
  <si>
    <t>Итого:</t>
  </si>
  <si>
    <t>4.2. Календарный учебный график</t>
  </si>
  <si>
    <t>индекс</t>
  </si>
  <si>
    <t>Компоненты программы</t>
  </si>
  <si>
    <t>Сентябрь</t>
  </si>
  <si>
    <t xml:space="preserve">Октябрь 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</si>
  <si>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</si>
  <si>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</si>
  <si>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</si>
  <si>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</si>
  <si>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</si>
  <si>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</si>
  <si>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</si>
  <si>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</si>
  <si>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Всего часов</t>
  </si>
  <si>
    <t>Недели</t>
  </si>
  <si>
    <t>:</t>
  </si>
  <si>
    <t>/</t>
  </si>
  <si>
    <t>Всего час. в неделю учебных занятий</t>
  </si>
  <si>
    <t>2 курс</t>
  </si>
  <si>
    <t>Δ</t>
  </si>
  <si>
    <t>Обозначения:</t>
  </si>
  <si>
    <t>−</t>
  </si>
  <si>
    <t>учебные занятия</t>
  </si>
  <si>
    <t>промежуточная аттестация</t>
  </si>
  <si>
    <t>каникулы</t>
  </si>
  <si>
    <t>вкл.экз , конс, с/р</t>
  </si>
  <si>
    <t>код</t>
  </si>
  <si>
    <t>УД, ПМ</t>
  </si>
  <si>
    <t>Год</t>
  </si>
  <si>
    <t>Составитель</t>
  </si>
  <si>
    <t>ПООП</t>
  </si>
  <si>
    <t>ОПОП</t>
  </si>
  <si>
    <t>Индивидуальный проект</t>
  </si>
  <si>
    <t>часов по дисциплинам и МДК</t>
  </si>
  <si>
    <t>часов учебной практики</t>
  </si>
  <si>
    <t>часов призводствен. практики</t>
  </si>
  <si>
    <t xml:space="preserve">часов самостоятельной работы </t>
  </si>
  <si>
    <t>часов консультаций</t>
  </si>
  <si>
    <t>часов на экзамены</t>
  </si>
  <si>
    <t>всего (часов обучения)</t>
  </si>
  <si>
    <t>количество экзаменов</t>
  </si>
  <si>
    <t>количество диф.зачетов</t>
  </si>
  <si>
    <t xml:space="preserve">количество зачетов </t>
  </si>
  <si>
    <t>Инд. Проект</t>
  </si>
  <si>
    <t>Литература</t>
  </si>
  <si>
    <t>2. План учебного процесса</t>
  </si>
  <si>
    <t>уд, пм мдк</t>
  </si>
  <si>
    <t>экзамены</t>
  </si>
  <si>
    <t>консульт</t>
  </si>
  <si>
    <t>С/Р</t>
  </si>
  <si>
    <t>1курс</t>
  </si>
  <si>
    <t>ббб</t>
  </si>
  <si>
    <t>всего</t>
  </si>
  <si>
    <t>Х:</t>
  </si>
  <si>
    <t>ОО.01</t>
  </si>
  <si>
    <t>Русский язык</t>
  </si>
  <si>
    <t>ОО.02</t>
  </si>
  <si>
    <t>ОО.03</t>
  </si>
  <si>
    <t>ОО.04</t>
  </si>
  <si>
    <t>Обществознание</t>
  </si>
  <si>
    <t>ОО.05</t>
  </si>
  <si>
    <t>География</t>
  </si>
  <si>
    <t>ОО.06</t>
  </si>
  <si>
    <t>ОО.07</t>
  </si>
  <si>
    <t>ОО.08</t>
  </si>
  <si>
    <t>ОО.09</t>
  </si>
  <si>
    <t>ОО.10</t>
  </si>
  <si>
    <t>ОО.11</t>
  </si>
  <si>
    <t>ОО.12</t>
  </si>
  <si>
    <t>ОО.13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</si>
  <si>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</si>
  <si>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</si>
  <si>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</si>
  <si>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</si>
  <si>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</si>
  <si>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</si>
  <si>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</si>
  <si>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</si>
  <si>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СГ.05</t>
  </si>
  <si>
    <t>Основы бережливого производства</t>
  </si>
  <si>
    <t>Основы строительного черчения</t>
  </si>
  <si>
    <t>Основы бизнеса, коммуникаций и финансовой грамотности</t>
  </si>
  <si>
    <t xml:space="preserve">ОП.02  </t>
  </si>
  <si>
    <t>Основы строительного материаловедения</t>
  </si>
  <si>
    <t xml:space="preserve">Строительные машины и средства малой механизации </t>
  </si>
  <si>
    <t>ПМ. 01</t>
  </si>
  <si>
    <t xml:space="preserve">Выполнение столярных работ </t>
  </si>
  <si>
    <t>Технологии столярных работ</t>
  </si>
  <si>
    <t>Производственная практика</t>
  </si>
  <si>
    <t>ПМ. 02</t>
  </si>
  <si>
    <t xml:space="preserve">Выполнение плотничных работ </t>
  </si>
  <si>
    <t>Технологии плотничных работ</t>
  </si>
  <si>
    <t>Выполнение стекольных работ (по выбору)</t>
  </si>
  <si>
    <t>Технологии стекольных работ</t>
  </si>
  <si>
    <t>ПА</t>
  </si>
  <si>
    <t>варатив</t>
  </si>
  <si>
    <t>Основы безопасности и защиты Родины</t>
  </si>
  <si>
    <t>1сем</t>
  </si>
  <si>
    <t>с/р,э</t>
  </si>
  <si>
    <t>2 сем</t>
  </si>
  <si>
    <t>3сем</t>
  </si>
  <si>
    <t>4сем</t>
  </si>
  <si>
    <t>.</t>
  </si>
  <si>
    <t>сам. работа</t>
  </si>
  <si>
    <t>консультации</t>
  </si>
  <si>
    <t>экзамен</t>
  </si>
  <si>
    <t xml:space="preserve">1 сем.                    </t>
  </si>
  <si>
    <t>2 сем.</t>
  </si>
  <si>
    <t xml:space="preserve">3 сем.                    </t>
  </si>
  <si>
    <t xml:space="preserve">4 сем.                       </t>
  </si>
  <si>
    <t>Формы и сроки промежуточной аттестации</t>
  </si>
  <si>
    <t>Форма ПА</t>
  </si>
  <si>
    <t xml:space="preserve">Семестр </t>
  </si>
  <si>
    <t>ДЗ</t>
  </si>
  <si>
    <t>ДЗ//Э</t>
  </si>
  <si>
    <t>2//4</t>
  </si>
  <si>
    <t>З//ДЗ</t>
  </si>
  <si>
    <t>1//2</t>
  </si>
  <si>
    <t>3//4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</si>
  <si>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rFont val="Times New Roman"/>
        <family val="1"/>
        <charset val="204"/>
      </rPr>
      <t>Государственная итоговая аттестация:</t>
    </r>
    <r>
      <rPr>
        <sz val="16"/>
        <rFont val="Times New Roman"/>
        <family val="1"/>
        <charset val="204"/>
      </rPr>
      <t xml:space="preserve">
демонстрационный экзамен (24.06-30.06)
</t>
    </r>
  </si>
  <si>
    <t>Безопасность жизнедеятельности(вкл. учеб. сборы)</t>
  </si>
  <si>
    <t>Промежуточная аттестация</t>
  </si>
  <si>
    <t>Социально-гуманитарный цикл</t>
  </si>
  <si>
    <t>ОБиЗР</t>
  </si>
  <si>
    <t>ПМ.04</t>
  </si>
  <si>
    <t>Выполнение работ по профессии 18703 Сортировщик шпона и фанеры</t>
  </si>
  <si>
    <t>МДК.04.01</t>
  </si>
  <si>
    <t>УП.04</t>
  </si>
  <si>
    <t>ПП.04</t>
  </si>
  <si>
    <t>ПМ.05</t>
  </si>
  <si>
    <t>МДК.05.01</t>
  </si>
  <si>
    <t>УП.05</t>
  </si>
  <si>
    <t>ПП.05</t>
  </si>
  <si>
    <t>Выполнение работ по профессии 18801 Станочник ребросклеивающего станка</t>
  </si>
  <si>
    <t>КР//Э</t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</si>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</sst>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</font>
    <font>
      <sz val="11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b/>
      <sz val="12"/>
      <name val="Arial Cyr"/>
      <family val="2"/>
      <charset val="204"/>
    </font>
    <font>
      <sz val="10"/>
      <name val="Times New Roman"/>
      <family val="1"/>
      <charset val="204"/>
    </font>
    <font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4"/>
      <name val="Arial Cyr"/>
      <family val="2"/>
      <charset val="204"/>
    </font>
    <font>
      <sz val="12"/>
      <color rgb="FFFF0000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2"/>
      <color rgb="FFFF0000"/>
      <name val="Times New Roman"/>
      <family val="1"/>
      <charset val="204"/>
    </font>
    <font>
      <b/>
      <sz val="8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family val="2"/>
      <charset val="204"/>
    </font>
    <font>
      <sz val="8"/>
      <name val="Times New Roman Cyr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name val="Arial Cyr"/>
      <charset val="204"/>
    </font>
    <font>
      <sz val="16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6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18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0" tint="-4.9989318521683403E-2"/>
      <name val="Calibri"/>
      <family val="2"/>
      <charset val="204"/>
      <scheme val="minor"/>
    </font>
    <font>
      <sz val="14"/>
      <color rgb="FF00B05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3" fillId="0" borderId="0"/>
    <xf numFmtId="0" fontId="31" fillId="0" borderId="0"/>
    <xf numFmtId="0" fontId="2" fillId="0" borderId="0"/>
    <xf numFmtId="0" fontId="47" fillId="0" borderId="0"/>
    <xf numFmtId="0" fontId="1" fillId="0" borderId="0"/>
    <xf numFmtId="0" fontId="1" fillId="0" borderId="0"/>
  </cellStyleXfs>
  <cellXfs count="668">
    <xf numFmtId="0" fontId="0" fillId="0" borderId="0" xfId="0"/>
    <xf numFmtId="0" fontId="3" fillId="0" borderId="1" xfId="0" applyFont="1" applyFill="1" applyBorder="1"/>
    <xf numFmtId="0" fontId="3" fillId="0" borderId="1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/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3" fillId="0" borderId="0" xfId="0" applyFont="1" applyFill="1" applyBorder="1" applyAlignment="1">
      <alignment vertical="center" textRotation="90" wrapText="1"/>
    </xf>
    <xf numFmtId="0" fontId="11" fillId="0" borderId="0" xfId="0" applyFont="1" applyFill="1" applyBorder="1" applyAlignment="1">
      <alignment vertical="center" textRotation="90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textRotation="90"/>
    </xf>
    <xf numFmtId="0" fontId="13" fillId="0" borderId="0" xfId="1"/>
    <xf numFmtId="0" fontId="15" fillId="0" borderId="14" xfId="1" applyFont="1" applyBorder="1" applyAlignment="1">
      <alignment vertical="center"/>
    </xf>
    <xf numFmtId="0" fontId="15" fillId="0" borderId="15" xfId="1" applyFont="1" applyBorder="1" applyAlignment="1">
      <alignment horizontal="left" vertical="center"/>
    </xf>
    <xf numFmtId="0" fontId="15" fillId="0" borderId="16" xfId="1" applyFont="1" applyBorder="1" applyAlignment="1">
      <alignment horizontal="left" vertical="center"/>
    </xf>
    <xf numFmtId="0" fontId="18" fillId="0" borderId="0" xfId="1" applyFont="1" applyBorder="1" applyAlignment="1">
      <alignment vertical="center"/>
    </xf>
    <xf numFmtId="0" fontId="18" fillId="0" borderId="1" xfId="1" applyFont="1" applyBorder="1" applyAlignment="1">
      <alignment vertical="center"/>
    </xf>
    <xf numFmtId="0" fontId="15" fillId="0" borderId="23" xfId="1" applyFont="1" applyBorder="1" applyAlignment="1">
      <alignment horizontal="center" vertical="center" wrapText="1"/>
    </xf>
    <xf numFmtId="49" fontId="15" fillId="0" borderId="24" xfId="1" applyNumberFormat="1" applyFont="1" applyBorder="1" applyAlignment="1">
      <alignment horizontal="center" vertical="center" textRotation="90" wrapText="1"/>
    </xf>
    <xf numFmtId="17" fontId="15" fillId="0" borderId="24" xfId="1" applyNumberFormat="1" applyFont="1" applyBorder="1" applyAlignment="1">
      <alignment horizontal="center" vertical="center" textRotation="90" wrapText="1"/>
    </xf>
    <xf numFmtId="0" fontId="15" fillId="0" borderId="24" xfId="1" applyFont="1" applyBorder="1" applyAlignment="1">
      <alignment horizontal="center" vertical="center" textRotation="90" wrapText="1"/>
    </xf>
    <xf numFmtId="0" fontId="15" fillId="0" borderId="24" xfId="1" applyFont="1" applyBorder="1" applyAlignment="1">
      <alignment horizontal="center" vertical="center" textRotation="90"/>
    </xf>
    <xf numFmtId="16" fontId="15" fillId="0" borderId="24" xfId="1" applyNumberFormat="1" applyFont="1" applyBorder="1" applyAlignment="1">
      <alignment horizontal="center" vertical="center" textRotation="90" wrapText="1"/>
    </xf>
    <xf numFmtId="0" fontId="15" fillId="0" borderId="25" xfId="1" applyFont="1" applyBorder="1" applyAlignment="1">
      <alignment horizontal="center" vertical="center" textRotation="90" wrapText="1"/>
    </xf>
    <xf numFmtId="0" fontId="16" fillId="0" borderId="26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left" vertical="center" textRotation="90" wrapText="1"/>
    </xf>
    <xf numFmtId="0" fontId="20" fillId="0" borderId="0" xfId="1" applyFont="1" applyBorder="1" applyAlignment="1">
      <alignment horizontal="left" vertical="center" textRotation="90" wrapText="1"/>
    </xf>
    <xf numFmtId="49" fontId="16" fillId="0" borderId="29" xfId="1" applyNumberFormat="1" applyFont="1" applyBorder="1" applyAlignment="1">
      <alignment horizontal="center" vertical="center" wrapText="1"/>
    </xf>
    <xf numFmtId="49" fontId="16" fillId="0" borderId="19" xfId="1" applyNumberFormat="1" applyFont="1" applyBorder="1" applyAlignment="1">
      <alignment horizontal="center" vertical="center" wrapText="1"/>
    </xf>
    <xf numFmtId="49" fontId="16" fillId="0" borderId="19" xfId="1" applyNumberFormat="1" applyFont="1" applyBorder="1" applyAlignment="1">
      <alignment horizontal="center" vertical="center"/>
    </xf>
    <xf numFmtId="49" fontId="16" fillId="0" borderId="30" xfId="1" applyNumberFormat="1" applyFont="1" applyBorder="1" applyAlignment="1">
      <alignment horizontal="center" vertical="center" wrapText="1"/>
    </xf>
    <xf numFmtId="49" fontId="16" fillId="0" borderId="19" xfId="1" applyNumberFormat="1" applyFont="1" applyBorder="1" applyAlignment="1">
      <alignment horizontal="left" vertical="center" wrapText="1"/>
    </xf>
    <xf numFmtId="49" fontId="16" fillId="0" borderId="30" xfId="1" applyNumberFormat="1" applyFont="1" applyBorder="1" applyAlignment="1">
      <alignment horizontal="left" vertical="center" wrapText="1"/>
    </xf>
    <xf numFmtId="49" fontId="16" fillId="0" borderId="22" xfId="1" applyNumberFormat="1" applyFont="1" applyBorder="1" applyAlignment="1">
      <alignment horizontal="left" vertical="center" wrapText="1"/>
    </xf>
    <xf numFmtId="49" fontId="20" fillId="0" borderId="0" xfId="1" applyNumberFormat="1" applyFont="1" applyBorder="1" applyAlignment="1">
      <alignment horizontal="left" vertical="center" wrapText="1"/>
    </xf>
    <xf numFmtId="0" fontId="19" fillId="0" borderId="1" xfId="1" applyFont="1" applyBorder="1" applyAlignment="1">
      <alignment horizontal="center" vertical="center"/>
    </xf>
    <xf numFmtId="0" fontId="21" fillId="0" borderId="32" xfId="1" applyFont="1" applyBorder="1" applyAlignment="1">
      <alignment horizontal="center" vertical="center"/>
    </xf>
    <xf numFmtId="0" fontId="21" fillId="0" borderId="31" xfId="1" applyFont="1" applyBorder="1" applyAlignment="1">
      <alignment horizontal="center" vertical="center"/>
    </xf>
    <xf numFmtId="49" fontId="19" fillId="0" borderId="1" xfId="1" applyNumberFormat="1" applyFont="1" applyBorder="1" applyAlignment="1">
      <alignment horizontal="center" vertical="center"/>
    </xf>
    <xf numFmtId="164" fontId="19" fillId="0" borderId="1" xfId="1" applyNumberFormat="1" applyFont="1" applyBorder="1" applyAlignment="1">
      <alignment vertical="center"/>
    </xf>
    <xf numFmtId="0" fontId="19" fillId="0" borderId="1" xfId="1" applyFont="1" applyBorder="1" applyAlignment="1">
      <alignment horizontal="center" vertical="center" wrapText="1"/>
    </xf>
    <xf numFmtId="0" fontId="21" fillId="0" borderId="4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0" fontId="19" fillId="0" borderId="31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0" borderId="1" xfId="1" applyFont="1" applyBorder="1"/>
    <xf numFmtId="164" fontId="19" fillId="0" borderId="1" xfId="1" applyNumberFormat="1" applyFont="1" applyBorder="1"/>
    <xf numFmtId="164" fontId="19" fillId="0" borderId="4" xfId="1" applyNumberFormat="1" applyFont="1" applyBorder="1"/>
    <xf numFmtId="1" fontId="19" fillId="0" borderId="32" xfId="1" applyNumberFormat="1" applyFont="1" applyBorder="1" applyAlignment="1">
      <alignment horizontal="center"/>
    </xf>
    <xf numFmtId="0" fontId="20" fillId="0" borderId="0" xfId="1" applyFont="1" applyBorder="1"/>
    <xf numFmtId="0" fontId="20" fillId="0" borderId="0" xfId="1" applyFont="1" applyBorder="1" applyAlignment="1">
      <alignment horizontal="left" vertical="center"/>
    </xf>
    <xf numFmtId="0" fontId="19" fillId="2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9" fillId="0" borderId="36" xfId="1" applyFont="1" applyBorder="1" applyAlignment="1">
      <alignment horizontal="center" vertical="center"/>
    </xf>
    <xf numFmtId="0" fontId="20" fillId="0" borderId="24" xfId="1" applyFont="1" applyBorder="1"/>
    <xf numFmtId="0" fontId="19" fillId="0" borderId="24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/>
    </xf>
    <xf numFmtId="0" fontId="21" fillId="0" borderId="35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/>
    </xf>
    <xf numFmtId="0" fontId="19" fillId="0" borderId="25" xfId="1" applyFont="1" applyBorder="1" applyAlignment="1">
      <alignment horizontal="center" vertical="center"/>
    </xf>
    <xf numFmtId="0" fontId="19" fillId="0" borderId="1" xfId="1" applyNumberFormat="1" applyFont="1" applyBorder="1"/>
    <xf numFmtId="0" fontId="20" fillId="0" borderId="0" xfId="1" applyFont="1"/>
    <xf numFmtId="0" fontId="19" fillId="0" borderId="0" xfId="1" applyFont="1"/>
    <xf numFmtId="0" fontId="19" fillId="0" borderId="0" xfId="1" applyFont="1" applyAlignment="1">
      <alignment horizontal="left" vertical="center"/>
    </xf>
    <xf numFmtId="0" fontId="19" fillId="0" borderId="0" xfId="1" applyFont="1" applyAlignment="1">
      <alignment horizontal="left"/>
    </xf>
    <xf numFmtId="0" fontId="19" fillId="0" borderId="7" xfId="1" applyFont="1" applyBorder="1" applyAlignment="1">
      <alignment horizontal="left"/>
    </xf>
    <xf numFmtId="0" fontId="19" fillId="0" borderId="24" xfId="1" applyFont="1" applyBorder="1" applyAlignment="1">
      <alignment horizontal="center"/>
    </xf>
    <xf numFmtId="0" fontId="19" fillId="0" borderId="24" xfId="1" applyFont="1" applyBorder="1" applyAlignment="1">
      <alignment horizontal="right"/>
    </xf>
    <xf numFmtId="164" fontId="19" fillId="0" borderId="25" xfId="1" applyNumberFormat="1" applyFont="1" applyBorder="1" applyAlignment="1">
      <alignment horizontal="center"/>
    </xf>
    <xf numFmtId="1" fontId="19" fillId="0" borderId="35" xfId="1" applyNumberFormat="1" applyFont="1" applyBorder="1" applyAlignment="1">
      <alignment horizontal="center"/>
    </xf>
    <xf numFmtId="0" fontId="22" fillId="0" borderId="0" xfId="1" applyFont="1"/>
    <xf numFmtId="0" fontId="16" fillId="0" borderId="0" xfId="1" applyFont="1" applyBorder="1"/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left"/>
    </xf>
    <xf numFmtId="0" fontId="16" fillId="0" borderId="0" xfId="1" applyFont="1" applyBorder="1" applyAlignment="1">
      <alignment horizontal="center"/>
    </xf>
    <xf numFmtId="0" fontId="16" fillId="0" borderId="0" xfId="1" applyFont="1" applyBorder="1" applyAlignment="1">
      <alignment horizontal="center" vertical="center"/>
    </xf>
    <xf numFmtId="0" fontId="23" fillId="0" borderId="0" xfId="1" applyFont="1" applyBorder="1"/>
    <xf numFmtId="0" fontId="16" fillId="0" borderId="0" xfId="1" applyFont="1"/>
    <xf numFmtId="0" fontId="16" fillId="0" borderId="0" xfId="1" applyFont="1" applyAlignment="1">
      <alignment horizontal="left" vertical="center"/>
    </xf>
    <xf numFmtId="0" fontId="16" fillId="0" borderId="1" xfId="1" applyFont="1" applyBorder="1"/>
    <xf numFmtId="0" fontId="16" fillId="0" borderId="0" xfId="1" applyFont="1" applyAlignment="1">
      <alignment horizontal="left"/>
    </xf>
    <xf numFmtId="0" fontId="16" fillId="0" borderId="1" xfId="1" applyFont="1" applyBorder="1" applyAlignment="1">
      <alignment horizontal="center"/>
    </xf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 applyAlignment="1">
      <alignment horizontal="left"/>
    </xf>
    <xf numFmtId="0" fontId="16" fillId="0" borderId="0" xfId="1" applyFont="1" applyAlignment="1">
      <alignment horizont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left"/>
    </xf>
    <xf numFmtId="0" fontId="24" fillId="0" borderId="0" xfId="1" applyFont="1" applyBorder="1" applyAlignment="1">
      <alignment vertical="center"/>
    </xf>
    <xf numFmtId="0" fontId="24" fillId="0" borderId="0" xfId="1" applyFont="1" applyBorder="1" applyAlignment="1">
      <alignment horizontal="left" vertical="center"/>
    </xf>
    <xf numFmtId="0" fontId="25" fillId="0" borderId="0" xfId="1" applyFont="1" applyBorder="1" applyAlignment="1">
      <alignment horizontal="center" vertical="center" wrapText="1"/>
    </xf>
    <xf numFmtId="0" fontId="24" fillId="0" borderId="0" xfId="1" applyFont="1" applyBorder="1" applyAlignment="1">
      <alignment horizontal="center" vertical="center" wrapText="1"/>
    </xf>
    <xf numFmtId="0" fontId="26" fillId="0" borderId="0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0" fontId="27" fillId="0" borderId="0" xfId="1" applyFont="1" applyBorder="1" applyAlignment="1">
      <alignment horizontal="center" vertical="center" textRotation="90" wrapText="1"/>
    </xf>
    <xf numFmtId="17" fontId="27" fillId="0" borderId="0" xfId="1" applyNumberFormat="1" applyFont="1" applyBorder="1" applyAlignment="1">
      <alignment horizontal="center" vertical="center" textRotation="90" wrapText="1"/>
    </xf>
    <xf numFmtId="0" fontId="27" fillId="0" borderId="0" xfId="1" applyFont="1" applyBorder="1" applyAlignment="1">
      <alignment horizontal="center" vertical="center" textRotation="90"/>
    </xf>
    <xf numFmtId="0" fontId="28" fillId="0" borderId="0" xfId="1" applyFont="1" applyBorder="1" applyAlignment="1">
      <alignment horizontal="center" vertical="center" wrapText="1"/>
    </xf>
    <xf numFmtId="0" fontId="29" fillId="0" borderId="0" xfId="1" applyFont="1" applyBorder="1" applyAlignment="1">
      <alignment horizontal="left" vertical="center" wrapText="1"/>
    </xf>
    <xf numFmtId="0" fontId="13" fillId="0" borderId="0" xfId="1" applyBorder="1"/>
    <xf numFmtId="49" fontId="30" fillId="0" borderId="0" xfId="1" applyNumberFormat="1" applyFont="1" applyBorder="1" applyAlignment="1">
      <alignment horizontal="center" vertical="center" wrapText="1"/>
    </xf>
    <xf numFmtId="49" fontId="30" fillId="0" borderId="0" xfId="1" applyNumberFormat="1" applyFont="1" applyBorder="1" applyAlignment="1">
      <alignment horizontal="center" vertical="center"/>
    </xf>
    <xf numFmtId="49" fontId="28" fillId="0" borderId="0" xfId="1" applyNumberFormat="1" applyFont="1" applyBorder="1" applyAlignment="1">
      <alignment horizontal="center" vertical="center" wrapText="1"/>
    </xf>
    <xf numFmtId="49" fontId="28" fillId="0" borderId="0" xfId="1" applyNumberFormat="1" applyFont="1" applyBorder="1" applyAlignment="1">
      <alignment horizontal="left" vertical="center" wrapText="1"/>
    </xf>
    <xf numFmtId="0" fontId="13" fillId="0" borderId="0" xfId="1" applyBorder="1" applyAlignment="1">
      <alignment horizontal="center" vertical="center"/>
    </xf>
    <xf numFmtId="49" fontId="13" fillId="0" borderId="0" xfId="1" applyNumberFormat="1" applyBorder="1" applyAlignment="1">
      <alignment horizontal="center" vertical="center"/>
    </xf>
    <xf numFmtId="0" fontId="28" fillId="0" borderId="0" xfId="1" applyFont="1" applyBorder="1" applyAlignment="1">
      <alignment horizontal="center"/>
    </xf>
    <xf numFmtId="0" fontId="28" fillId="0" borderId="0" xfId="1" applyFont="1" applyBorder="1"/>
    <xf numFmtId="0" fontId="28" fillId="0" borderId="0" xfId="1" applyNumberFormat="1" applyFont="1" applyBorder="1"/>
    <xf numFmtId="0" fontId="22" fillId="0" borderId="0" xfId="1" applyFont="1" applyBorder="1"/>
    <xf numFmtId="0" fontId="13" fillId="0" borderId="0" xfId="1" applyBorder="1" applyAlignment="1">
      <alignment horizontal="left" vertical="center"/>
    </xf>
    <xf numFmtId="0" fontId="13" fillId="0" borderId="0" xfId="1" applyBorder="1" applyAlignment="1">
      <alignment horizontal="left"/>
    </xf>
    <xf numFmtId="164" fontId="28" fillId="0" borderId="0" xfId="1" applyNumberFormat="1" applyFont="1" applyBorder="1"/>
    <xf numFmtId="0" fontId="13" fillId="0" borderId="9" xfId="1" applyBorder="1" applyAlignment="1">
      <alignment horizontal="left"/>
    </xf>
    <xf numFmtId="49" fontId="27" fillId="0" borderId="0" xfId="1" applyNumberFormat="1" applyFont="1" applyBorder="1" applyAlignment="1">
      <alignment horizontal="center" vertical="center" textRotation="90" wrapText="1"/>
    </xf>
    <xf numFmtId="16" fontId="27" fillId="0" borderId="0" xfId="1" applyNumberFormat="1" applyFont="1" applyBorder="1" applyAlignment="1">
      <alignment horizontal="center" vertical="center" textRotation="90" wrapText="1"/>
    </xf>
    <xf numFmtId="0" fontId="13" fillId="0" borderId="0" xfId="1" applyAlignment="1">
      <alignment horizontal="left" vertical="center"/>
    </xf>
    <xf numFmtId="0" fontId="13" fillId="0" borderId="0" xfId="1" applyAlignment="1">
      <alignment horizontal="left"/>
    </xf>
    <xf numFmtId="49" fontId="35" fillId="5" borderId="1" xfId="2" applyNumberFormat="1" applyFont="1" applyFill="1" applyBorder="1" applyAlignment="1">
      <alignment horizontal="center"/>
    </xf>
    <xf numFmtId="49" fontId="36" fillId="5" borderId="1" xfId="2" applyNumberFormat="1" applyFont="1" applyFill="1" applyBorder="1" applyAlignment="1">
      <alignment horizontal="left" wrapText="1"/>
    </xf>
    <xf numFmtId="0" fontId="41" fillId="4" borderId="4" xfId="3" quotePrefix="1" applyFont="1" applyFill="1" applyBorder="1" applyAlignment="1">
      <alignment horizontal="center" vertical="center" wrapText="1"/>
    </xf>
    <xf numFmtId="0" fontId="40" fillId="4" borderId="1" xfId="3" applyFont="1" applyFill="1" applyBorder="1" applyAlignment="1">
      <alignment vertical="center" wrapText="1"/>
    </xf>
    <xf numFmtId="0" fontId="39" fillId="4" borderId="1" xfId="3" applyFont="1" applyFill="1" applyBorder="1" applyAlignment="1">
      <alignment vertical="center" wrapText="1"/>
    </xf>
    <xf numFmtId="0" fontId="41" fillId="4" borderId="1" xfId="1" applyFont="1" applyFill="1" applyBorder="1" applyAlignment="1">
      <alignment horizontal="left" vertical="center" wrapText="1"/>
    </xf>
    <xf numFmtId="0" fontId="35" fillId="4" borderId="1" xfId="3" applyFont="1" applyFill="1" applyBorder="1" applyAlignment="1">
      <alignment vertical="center" wrapText="1"/>
    </xf>
    <xf numFmtId="49" fontId="40" fillId="4" borderId="11" xfId="2" applyNumberFormat="1" applyFont="1" applyFill="1" applyBorder="1" applyAlignment="1">
      <alignment horizontal="left" vertical="center" wrapText="1"/>
    </xf>
    <xf numFmtId="1" fontId="39" fillId="4" borderId="1" xfId="2" quotePrefix="1" applyNumberFormat="1" applyFont="1" applyFill="1" applyBorder="1" applyAlignment="1">
      <alignment horizontal="center" vertical="center"/>
    </xf>
    <xf numFmtId="0" fontId="39" fillId="4" borderId="24" xfId="3" applyFont="1" applyFill="1" applyBorder="1" applyAlignment="1">
      <alignment vertical="center" wrapText="1"/>
    </xf>
    <xf numFmtId="0" fontId="45" fillId="4" borderId="1" xfId="1" applyFont="1" applyFill="1" applyBorder="1" applyAlignment="1">
      <alignment horizontal="left" wrapText="1"/>
    </xf>
    <xf numFmtId="0" fontId="41" fillId="4" borderId="1" xfId="1" applyFont="1" applyFill="1" applyBorder="1" applyAlignment="1">
      <alignment horizontal="left" wrapText="1"/>
    </xf>
    <xf numFmtId="0" fontId="20" fillId="0" borderId="1" xfId="1" applyFont="1" applyBorder="1"/>
    <xf numFmtId="0" fontId="6" fillId="8" borderId="0" xfId="0" applyFont="1" applyFill="1"/>
    <xf numFmtId="0" fontId="48" fillId="0" borderId="0" xfId="0" applyFont="1"/>
    <xf numFmtId="0" fontId="49" fillId="0" borderId="1" xfId="0" applyFont="1" applyBorder="1" applyAlignment="1">
      <alignment horizontal="center" wrapText="1"/>
    </xf>
    <xf numFmtId="0" fontId="49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50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top" wrapText="1"/>
    </xf>
    <xf numFmtId="0" fontId="49" fillId="0" borderId="1" xfId="0" applyFont="1" applyFill="1" applyBorder="1" applyAlignment="1">
      <alignment vertical="top" wrapText="1"/>
    </xf>
    <xf numFmtId="0" fontId="49" fillId="0" borderId="1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wrapText="1"/>
    </xf>
    <xf numFmtId="0" fontId="12" fillId="0" borderId="1" xfId="0" applyFont="1" applyFill="1" applyBorder="1"/>
    <xf numFmtId="0" fontId="52" fillId="0" borderId="1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11" fillId="0" borderId="1" xfId="0" applyFont="1" applyFill="1" applyBorder="1"/>
    <xf numFmtId="0" fontId="54" fillId="0" borderId="0" xfId="0" applyFont="1" applyAlignment="1"/>
    <xf numFmtId="0" fontId="53" fillId="0" borderId="1" xfId="0" applyFont="1" applyBorder="1" applyAlignment="1">
      <alignment horizontal="center" vertical="center" wrapText="1"/>
    </xf>
    <xf numFmtId="0" fontId="56" fillId="0" borderId="0" xfId="4" applyFont="1"/>
    <xf numFmtId="0" fontId="57" fillId="0" borderId="0" xfId="4" applyFont="1"/>
    <xf numFmtId="0" fontId="57" fillId="0" borderId="0" xfId="4" applyFont="1" applyFill="1"/>
    <xf numFmtId="0" fontId="60" fillId="0" borderId="1" xfId="4" applyFont="1" applyBorder="1" applyAlignment="1">
      <alignment horizontal="center" vertical="center"/>
    </xf>
    <xf numFmtId="0" fontId="60" fillId="0" borderId="1" xfId="4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48" fillId="0" borderId="0" xfId="0" applyFont="1" applyAlignment="1">
      <alignment vertical="center"/>
    </xf>
    <xf numFmtId="0" fontId="55" fillId="0" borderId="0" xfId="4" applyFont="1" applyAlignment="1">
      <alignment vertical="center"/>
    </xf>
    <xf numFmtId="0" fontId="49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49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/>
    <xf numFmtId="49" fontId="16" fillId="4" borderId="1" xfId="2" applyNumberFormat="1" applyFont="1" applyFill="1" applyBorder="1" applyAlignment="1">
      <alignment horizontal="center" vertical="center"/>
    </xf>
    <xf numFmtId="0" fontId="23" fillId="4" borderId="1" xfId="3" applyFont="1" applyFill="1" applyBorder="1" applyAlignment="1">
      <alignment horizontal="left" vertical="center" wrapText="1"/>
    </xf>
    <xf numFmtId="49" fontId="16" fillId="4" borderId="1" xfId="2" applyNumberFormat="1" applyFont="1" applyFill="1" applyBorder="1" applyAlignment="1">
      <alignment horizontal="left" vertical="center"/>
    </xf>
    <xf numFmtId="0" fontId="34" fillId="4" borderId="1" xfId="3" applyFont="1" applyFill="1" applyBorder="1" applyAlignment="1">
      <alignment vertical="center" wrapText="1"/>
    </xf>
    <xf numFmtId="0" fontId="23" fillId="4" borderId="1" xfId="3" applyFont="1" applyFill="1" applyBorder="1" applyAlignment="1">
      <alignment vertical="center" wrapText="1"/>
    </xf>
    <xf numFmtId="0" fontId="16" fillId="4" borderId="1" xfId="3" applyFont="1" applyFill="1" applyBorder="1" applyAlignment="1">
      <alignment vertical="center" wrapText="1"/>
    </xf>
    <xf numFmtId="0" fontId="34" fillId="4" borderId="1" xfId="1" applyFont="1" applyFill="1" applyBorder="1" applyAlignment="1">
      <alignment horizontal="left" wrapText="1"/>
    </xf>
    <xf numFmtId="0" fontId="34" fillId="4" borderId="1" xfId="1" applyFont="1" applyFill="1" applyBorder="1" applyAlignment="1">
      <alignment horizontal="left" vertical="center" wrapText="1"/>
    </xf>
    <xf numFmtId="0" fontId="34" fillId="4" borderId="1" xfId="1" applyFont="1" applyFill="1" applyBorder="1" applyAlignment="1">
      <alignment horizontal="left" vertical="center"/>
    </xf>
    <xf numFmtId="0" fontId="61" fillId="4" borderId="1" xfId="3" applyFont="1" applyFill="1" applyBorder="1" applyAlignment="1">
      <alignment wrapText="1"/>
    </xf>
    <xf numFmtId="0" fontId="15" fillId="4" borderId="1" xfId="3" applyFont="1" applyFill="1" applyBorder="1" applyAlignment="1">
      <alignment vertical="center" wrapText="1"/>
    </xf>
    <xf numFmtId="0" fontId="50" fillId="4" borderId="1" xfId="1" applyFont="1" applyFill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4" borderId="0" xfId="5" applyFill="1"/>
    <xf numFmtId="0" fontId="33" fillId="4" borderId="1" xfId="5" applyFont="1" applyFill="1" applyBorder="1" applyAlignment="1">
      <alignment horizontal="center" vertical="center" textRotation="90" wrapText="1"/>
    </xf>
    <xf numFmtId="0" fontId="33" fillId="4" borderId="4" xfId="5" applyFont="1" applyFill="1" applyBorder="1" applyAlignment="1">
      <alignment horizontal="center" vertical="center" textRotation="90" wrapText="1"/>
    </xf>
    <xf numFmtId="1" fontId="35" fillId="5" borderId="1" xfId="5" applyNumberFormat="1" applyFont="1" applyFill="1" applyBorder="1" applyAlignment="1">
      <alignment horizontal="center"/>
    </xf>
    <xf numFmtId="0" fontId="37" fillId="5" borderId="0" xfId="5" applyFont="1" applyFill="1"/>
    <xf numFmtId="0" fontId="37" fillId="4" borderId="1" xfId="5" applyFont="1" applyFill="1" applyBorder="1" applyAlignment="1">
      <alignment horizontal="center" vertical="center"/>
    </xf>
    <xf numFmtId="0" fontId="37" fillId="4" borderId="0" xfId="5" applyFont="1" applyFill="1" applyAlignment="1">
      <alignment horizontal="center" vertical="center"/>
    </xf>
    <xf numFmtId="0" fontId="37" fillId="4" borderId="0" xfId="5" applyFont="1" applyFill="1"/>
    <xf numFmtId="0" fontId="35" fillId="5" borderId="1" xfId="5" applyFont="1" applyFill="1" applyBorder="1" applyAlignment="1">
      <alignment vertical="center" wrapText="1"/>
    </xf>
    <xf numFmtId="0" fontId="36" fillId="5" borderId="1" xfId="5" applyFont="1" applyFill="1" applyBorder="1" applyAlignment="1">
      <alignment vertical="center" wrapText="1"/>
    </xf>
    <xf numFmtId="0" fontId="42" fillId="5" borderId="1" xfId="5" applyFont="1" applyFill="1" applyBorder="1"/>
    <xf numFmtId="0" fontId="37" fillId="5" borderId="1" xfId="5" applyFont="1" applyFill="1" applyBorder="1" applyAlignment="1">
      <alignment horizontal="center" vertical="center"/>
    </xf>
    <xf numFmtId="0" fontId="39" fillId="4" borderId="1" xfId="5" applyFont="1" applyFill="1" applyBorder="1" applyAlignment="1">
      <alignment vertical="center" wrapText="1"/>
    </xf>
    <xf numFmtId="0" fontId="37" fillId="4" borderId="41" xfId="5" applyFont="1" applyFill="1" applyBorder="1" applyAlignment="1">
      <alignment horizontal="center" vertical="center"/>
    </xf>
    <xf numFmtId="0" fontId="37" fillId="4" borderId="11" xfId="5" applyFont="1" applyFill="1" applyBorder="1" applyAlignment="1">
      <alignment horizontal="center" vertical="center"/>
    </xf>
    <xf numFmtId="0" fontId="37" fillId="4" borderId="1" xfId="5" applyFont="1" applyFill="1" applyBorder="1"/>
    <xf numFmtId="0" fontId="39" fillId="4" borderId="24" xfId="5" applyFont="1" applyFill="1" applyBorder="1" applyAlignment="1">
      <alignment vertical="center" wrapText="1"/>
    </xf>
    <xf numFmtId="0" fontId="38" fillId="4" borderId="10" xfId="5" applyFont="1" applyFill="1" applyBorder="1"/>
    <xf numFmtId="0" fontId="42" fillId="4" borderId="1" xfId="5" applyFont="1" applyFill="1" applyBorder="1"/>
    <xf numFmtId="0" fontId="37" fillId="4" borderId="32" xfId="5" applyFont="1" applyFill="1" applyBorder="1"/>
    <xf numFmtId="0" fontId="38" fillId="4" borderId="11" xfId="5" applyFont="1" applyFill="1" applyBorder="1"/>
    <xf numFmtId="0" fontId="38" fillId="4" borderId="41" xfId="5" applyFont="1" applyFill="1" applyBorder="1"/>
    <xf numFmtId="0" fontId="37" fillId="4" borderId="11" xfId="5" applyFont="1" applyFill="1" applyBorder="1"/>
    <xf numFmtId="0" fontId="37" fillId="4" borderId="41" xfId="5" applyFont="1" applyFill="1" applyBorder="1"/>
    <xf numFmtId="0" fontId="42" fillId="4" borderId="24" xfId="5" applyFont="1" applyFill="1" applyBorder="1"/>
    <xf numFmtId="0" fontId="37" fillId="4" borderId="24" xfId="5" applyFont="1" applyFill="1" applyBorder="1"/>
    <xf numFmtId="0" fontId="38" fillId="4" borderId="44" xfId="5" applyFont="1" applyFill="1" applyBorder="1"/>
    <xf numFmtId="0" fontId="37" fillId="4" borderId="44" xfId="5" applyFont="1" applyFill="1" applyBorder="1"/>
    <xf numFmtId="0" fontId="39" fillId="4" borderId="12" xfId="5" applyFont="1" applyFill="1" applyBorder="1" applyAlignment="1">
      <alignment vertical="top"/>
    </xf>
    <xf numFmtId="0" fontId="39" fillId="4" borderId="1" xfId="5" applyFont="1" applyFill="1" applyBorder="1" applyAlignment="1">
      <alignment vertical="top"/>
    </xf>
    <xf numFmtId="0" fontId="62" fillId="4" borderId="11" xfId="5" applyFont="1" applyFill="1" applyBorder="1"/>
    <xf numFmtId="0" fontId="63" fillId="4" borderId="0" xfId="5" applyFont="1" applyFill="1"/>
    <xf numFmtId="0" fontId="62" fillId="4" borderId="43" xfId="5" applyFont="1" applyFill="1" applyBorder="1"/>
    <xf numFmtId="0" fontId="39" fillId="4" borderId="10" xfId="5" applyFont="1" applyFill="1" applyBorder="1"/>
    <xf numFmtId="0" fontId="39" fillId="4" borderId="45" xfId="5" applyFont="1" applyFill="1" applyBorder="1"/>
    <xf numFmtId="0" fontId="43" fillId="4" borderId="12" xfId="5" applyFont="1" applyFill="1" applyBorder="1"/>
    <xf numFmtId="0" fontId="1" fillId="4" borderId="1" xfId="5" applyFill="1" applyBorder="1"/>
    <xf numFmtId="0" fontId="39" fillId="4" borderId="11" xfId="5" applyFont="1" applyFill="1" applyBorder="1"/>
    <xf numFmtId="0" fontId="39" fillId="4" borderId="41" xfId="5" applyFont="1" applyFill="1" applyBorder="1"/>
    <xf numFmtId="0" fontId="43" fillId="4" borderId="1" xfId="5" applyFont="1" applyFill="1" applyBorder="1"/>
    <xf numFmtId="0" fontId="39" fillId="4" borderId="43" xfId="5" applyFont="1" applyFill="1" applyBorder="1"/>
    <xf numFmtId="0" fontId="39" fillId="4" borderId="44" xfId="5" applyFont="1" applyFill="1" applyBorder="1"/>
    <xf numFmtId="0" fontId="43" fillId="4" borderId="24" xfId="5" applyFont="1" applyFill="1" applyBorder="1"/>
    <xf numFmtId="0" fontId="1" fillId="4" borderId="12" xfId="5" applyFill="1" applyBorder="1"/>
    <xf numFmtId="0" fontId="44" fillId="4" borderId="12" xfId="5" applyFont="1" applyFill="1" applyBorder="1"/>
    <xf numFmtId="0" fontId="44" fillId="6" borderId="1" xfId="5" applyFont="1" applyFill="1" applyBorder="1"/>
    <xf numFmtId="0" fontId="44" fillId="4" borderId="1" xfId="5" applyFont="1" applyFill="1" applyBorder="1"/>
    <xf numFmtId="0" fontId="44" fillId="6" borderId="0" xfId="5" applyFont="1" applyFill="1"/>
    <xf numFmtId="0" fontId="44" fillId="4" borderId="0" xfId="5" applyFont="1" applyFill="1"/>
    <xf numFmtId="0" fontId="1" fillId="3" borderId="0" xfId="5" applyFill="1"/>
    <xf numFmtId="0" fontId="3" fillId="4" borderId="0" xfId="0" applyFont="1" applyFill="1"/>
    <xf numFmtId="0" fontId="41" fillId="4" borderId="24" xfId="1" applyFont="1" applyFill="1" applyBorder="1" applyAlignment="1">
      <alignment horizontal="left" wrapText="1"/>
    </xf>
    <xf numFmtId="0" fontId="19" fillId="0" borderId="33" xfId="1" applyFont="1" applyBorder="1" applyAlignment="1">
      <alignment horizontal="center" vertical="center"/>
    </xf>
    <xf numFmtId="1" fontId="21" fillId="0" borderId="1" xfId="1" applyNumberFormat="1" applyFont="1" applyBorder="1" applyAlignment="1">
      <alignment vertical="center"/>
    </xf>
    <xf numFmtId="0" fontId="19" fillId="2" borderId="24" xfId="1" applyFont="1" applyFill="1" applyBorder="1" applyAlignment="1">
      <alignment horizontal="center" vertical="center" wrapText="1"/>
    </xf>
    <xf numFmtId="0" fontId="19" fillId="3" borderId="24" xfId="1" applyFont="1" applyFill="1" applyBorder="1" applyAlignment="1">
      <alignment horizontal="center" vertical="center" wrapText="1"/>
    </xf>
    <xf numFmtId="0" fontId="19" fillId="4" borderId="24" xfId="1" applyFont="1" applyFill="1" applyBorder="1" applyAlignment="1">
      <alignment horizontal="center" vertical="center" wrapText="1"/>
    </xf>
    <xf numFmtId="1" fontId="21" fillId="0" borderId="24" xfId="1" applyNumberFormat="1" applyFont="1" applyBorder="1" applyAlignment="1">
      <alignment vertical="center"/>
    </xf>
    <xf numFmtId="0" fontId="64" fillId="0" borderId="24" xfId="1" applyFont="1" applyBorder="1" applyAlignment="1">
      <alignment horizontal="center" vertical="center"/>
    </xf>
    <xf numFmtId="1" fontId="19" fillId="0" borderId="31" xfId="1" applyNumberFormat="1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60" fillId="0" borderId="1" xfId="4" applyFont="1" applyBorder="1" applyAlignment="1">
      <alignment horizontal="center" vertical="center" wrapText="1"/>
    </xf>
    <xf numFmtId="0" fontId="65" fillId="4" borderId="0" xfId="5" applyFont="1" applyFill="1"/>
    <xf numFmtId="0" fontId="4" fillId="4" borderId="1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33" fillId="4" borderId="1" xfId="0" applyFont="1" applyFill="1" applyBorder="1"/>
    <xf numFmtId="0" fontId="32" fillId="5" borderId="1" xfId="0" applyFont="1" applyFill="1" applyBorder="1"/>
    <xf numFmtId="0" fontId="3" fillId="4" borderId="2" xfId="0" applyFont="1" applyFill="1" applyBorder="1"/>
    <xf numFmtId="0" fontId="3" fillId="4" borderId="12" xfId="0" applyFont="1" applyFill="1" applyBorder="1"/>
    <xf numFmtId="0" fontId="32" fillId="4" borderId="2" xfId="0" applyFont="1" applyFill="1" applyBorder="1"/>
    <xf numFmtId="0" fontId="3" fillId="4" borderId="24" xfId="0" applyFont="1" applyFill="1" applyBorder="1"/>
    <xf numFmtId="0" fontId="32" fillId="4" borderId="12" xfId="0" applyFont="1" applyFill="1" applyBorder="1"/>
    <xf numFmtId="0" fontId="32" fillId="4" borderId="1" xfId="0" applyFont="1" applyFill="1" applyBorder="1"/>
    <xf numFmtId="0" fontId="33" fillId="4" borderId="1" xfId="0" applyFont="1" applyFill="1" applyBorder="1" applyAlignment="1">
      <alignment horizontal="center" vertical="center"/>
    </xf>
    <xf numFmtId="0" fontId="33" fillId="4" borderId="24" xfId="0" applyFont="1" applyFill="1" applyBorder="1" applyAlignment="1">
      <alignment horizontal="center" vertical="center"/>
    </xf>
    <xf numFmtId="0" fontId="63" fillId="4" borderId="1" xfId="5" applyFont="1" applyFill="1" applyBorder="1"/>
    <xf numFmtId="0" fontId="62" fillId="6" borderId="12" xfId="5" applyFont="1" applyFill="1" applyBorder="1"/>
    <xf numFmtId="0" fontId="62" fillId="4" borderId="12" xfId="5" applyFont="1" applyFill="1" applyBorder="1"/>
    <xf numFmtId="0" fontId="60" fillId="0" borderId="4" xfId="0" applyFont="1" applyFill="1" applyBorder="1" applyAlignment="1">
      <alignment vertical="top" wrapText="1"/>
    </xf>
    <xf numFmtId="0" fontId="67" fillId="0" borderId="1" xfId="0" applyFont="1" applyFill="1" applyBorder="1" applyAlignment="1">
      <alignment vertical="center" wrapText="1"/>
    </xf>
    <xf numFmtId="0" fontId="52" fillId="0" borderId="4" xfId="0" applyFont="1" applyFill="1" applyBorder="1" applyAlignment="1">
      <alignment wrapText="1"/>
    </xf>
    <xf numFmtId="49" fontId="39" fillId="4" borderId="1" xfId="2" applyNumberFormat="1" applyFont="1" applyFill="1" applyBorder="1" applyAlignment="1">
      <alignment horizontal="center" vertical="center"/>
    </xf>
    <xf numFmtId="0" fontId="43" fillId="4" borderId="1" xfId="1" applyFont="1" applyFill="1" applyBorder="1" applyAlignment="1">
      <alignment horizontal="left" vertical="center" wrapText="1"/>
    </xf>
    <xf numFmtId="49" fontId="39" fillId="4" borderId="1" xfId="2" applyNumberFormat="1" applyFont="1" applyFill="1" applyBorder="1" applyAlignment="1">
      <alignment horizontal="left" vertical="center"/>
    </xf>
    <xf numFmtId="0" fontId="43" fillId="4" borderId="1" xfId="1" applyFont="1" applyFill="1" applyBorder="1" applyAlignment="1">
      <alignment vertical="center" wrapText="1"/>
    </xf>
    <xf numFmtId="0" fontId="43" fillId="4" borderId="1" xfId="1" applyFont="1" applyFill="1" applyBorder="1" applyAlignment="1">
      <alignment horizontal="left" wrapText="1"/>
    </xf>
    <xf numFmtId="0" fontId="3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33" fillId="4" borderId="1" xfId="0" applyFont="1" applyFill="1" applyBorder="1" applyAlignment="1">
      <alignment horizontal="center"/>
    </xf>
    <xf numFmtId="49" fontId="39" fillId="5" borderId="1" xfId="2" applyNumberFormat="1" applyFont="1" applyFill="1" applyBorder="1" applyAlignment="1">
      <alignment horizontal="left" vertical="center"/>
    </xf>
    <xf numFmtId="0" fontId="43" fillId="5" borderId="1" xfId="1" applyFont="1" applyFill="1" applyBorder="1" applyAlignment="1">
      <alignment vertical="center" wrapText="1"/>
    </xf>
    <xf numFmtId="0" fontId="33" fillId="5" borderId="1" xfId="0" applyFont="1" applyFill="1" applyBorder="1"/>
    <xf numFmtId="0" fontId="35" fillId="5" borderId="2" xfId="5" applyFont="1" applyFill="1" applyBorder="1" applyAlignment="1">
      <alignment vertical="center" wrapText="1"/>
    </xf>
    <xf numFmtId="0" fontId="36" fillId="5" borderId="2" xfId="5" applyFont="1" applyFill="1" applyBorder="1" applyAlignment="1">
      <alignment vertical="center" wrapText="1"/>
    </xf>
    <xf numFmtId="0" fontId="32" fillId="5" borderId="2" xfId="0" applyFont="1" applyFill="1" applyBorder="1"/>
    <xf numFmtId="0" fontId="68" fillId="0" borderId="1" xfId="0" applyFont="1" applyBorder="1" applyAlignment="1">
      <alignment vertical="center" wrapText="1"/>
    </xf>
    <xf numFmtId="0" fontId="69" fillId="0" borderId="1" xfId="0" applyFont="1" applyBorder="1" applyAlignment="1">
      <alignment horizontal="center" vertical="center" wrapText="1"/>
    </xf>
    <xf numFmtId="0" fontId="32" fillId="4" borderId="53" xfId="0" applyFont="1" applyFill="1" applyBorder="1"/>
    <xf numFmtId="0" fontId="33" fillId="4" borderId="11" xfId="0" applyFont="1" applyFill="1" applyBorder="1" applyAlignment="1">
      <alignment horizontal="center" vertical="center"/>
    </xf>
    <xf numFmtId="0" fontId="35" fillId="5" borderId="3" xfId="5" applyFont="1" applyFill="1" applyBorder="1" applyAlignment="1">
      <alignment vertical="center" wrapText="1"/>
    </xf>
    <xf numFmtId="0" fontId="32" fillId="5" borderId="3" xfId="0" applyFont="1" applyFill="1" applyBorder="1"/>
    <xf numFmtId="0" fontId="69" fillId="0" borderId="1" xfId="0" applyFont="1" applyBorder="1" applyAlignment="1">
      <alignment vertical="center" wrapText="1"/>
    </xf>
    <xf numFmtId="0" fontId="32" fillId="4" borderId="10" xfId="0" applyFont="1" applyFill="1" applyBorder="1"/>
    <xf numFmtId="0" fontId="69" fillId="0" borderId="12" xfId="0" applyFont="1" applyBorder="1" applyAlignment="1">
      <alignment vertical="center" wrapText="1"/>
    </xf>
    <xf numFmtId="0" fontId="33" fillId="4" borderId="12" xfId="0" applyFont="1" applyFill="1" applyBorder="1" applyAlignment="1">
      <alignment horizontal="center" vertical="center"/>
    </xf>
    <xf numFmtId="0" fontId="39" fillId="4" borderId="12" xfId="3" applyFont="1" applyFill="1" applyBorder="1" applyAlignment="1">
      <alignment vertical="center" wrapText="1"/>
    </xf>
    <xf numFmtId="0" fontId="3" fillId="4" borderId="3" xfId="0" applyFont="1" applyFill="1" applyBorder="1"/>
    <xf numFmtId="0" fontId="70" fillId="0" borderId="1" xfId="0" applyFont="1" applyBorder="1" applyAlignment="1">
      <alignment horizontal="center" vertical="center" wrapText="1"/>
    </xf>
    <xf numFmtId="0" fontId="63" fillId="4" borderId="1" xfId="5" applyFont="1" applyFill="1" applyBorder="1" applyAlignment="1">
      <alignment horizontal="center" vertical="center"/>
    </xf>
    <xf numFmtId="0" fontId="33" fillId="4" borderId="1" xfId="1" applyFont="1" applyFill="1" applyBorder="1" applyAlignment="1">
      <alignment horizontal="center" vertical="center"/>
    </xf>
    <xf numFmtId="0" fontId="33" fillId="4" borderId="24" xfId="1" applyFont="1" applyFill="1" applyBorder="1" applyAlignment="1">
      <alignment horizontal="center" vertical="center"/>
    </xf>
    <xf numFmtId="0" fontId="14" fillId="4" borderId="1" xfId="1" applyFont="1" applyFill="1" applyBorder="1" applyAlignment="1">
      <alignment horizontal="center" vertical="center"/>
    </xf>
    <xf numFmtId="0" fontId="68" fillId="0" borderId="24" xfId="0" applyFont="1" applyBorder="1" applyAlignment="1">
      <alignment vertical="center" wrapText="1"/>
    </xf>
    <xf numFmtId="0" fontId="70" fillId="0" borderId="24" xfId="0" applyFont="1" applyBorder="1" applyAlignment="1">
      <alignment horizontal="center" vertical="center" wrapText="1"/>
    </xf>
    <xf numFmtId="0" fontId="33" fillId="4" borderId="43" xfId="0" applyFont="1" applyFill="1" applyBorder="1" applyAlignment="1">
      <alignment horizontal="center" vertical="center"/>
    </xf>
    <xf numFmtId="0" fontId="40" fillId="4" borderId="1" xfId="1" applyFont="1" applyFill="1" applyBorder="1" applyAlignment="1">
      <alignment horizontal="left" vertical="center" wrapText="1"/>
    </xf>
    <xf numFmtId="0" fontId="40" fillId="4" borderId="1" xfId="1" applyFont="1" applyFill="1" applyBorder="1" applyAlignment="1">
      <alignment vertical="center" wrapText="1"/>
    </xf>
    <xf numFmtId="0" fontId="14" fillId="4" borderId="1" xfId="1" quotePrefix="1" applyFont="1" applyFill="1" applyBorder="1" applyAlignment="1">
      <alignment horizontal="center" vertical="center" wrapText="1"/>
    </xf>
    <xf numFmtId="0" fontId="14" fillId="4" borderId="32" xfId="1" applyFont="1" applyFill="1" applyBorder="1" applyAlignment="1">
      <alignment horizontal="center" vertical="center"/>
    </xf>
    <xf numFmtId="0" fontId="14" fillId="4" borderId="11" xfId="1" applyFont="1" applyFill="1" applyBorder="1" applyAlignment="1">
      <alignment horizontal="center" vertical="center"/>
    </xf>
    <xf numFmtId="0" fontId="14" fillId="4" borderId="4" xfId="1" quotePrefix="1" applyFont="1" applyFill="1" applyBorder="1" applyAlignment="1">
      <alignment horizontal="center" vertical="center" wrapText="1"/>
    </xf>
    <xf numFmtId="0" fontId="14" fillId="10" borderId="11" xfId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center" vertical="center"/>
    </xf>
    <xf numFmtId="0" fontId="36" fillId="5" borderId="4" xfId="1" quotePrefix="1" applyFont="1" applyFill="1" applyBorder="1" applyAlignment="1">
      <alignment horizontal="center" vertical="center" wrapText="1"/>
    </xf>
    <xf numFmtId="0" fontId="36" fillId="5" borderId="1" xfId="1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center" vertical="center"/>
    </xf>
    <xf numFmtId="0" fontId="36" fillId="5" borderId="32" xfId="1" applyFont="1" applyFill="1" applyBorder="1" applyAlignment="1">
      <alignment horizontal="center" vertical="center"/>
    </xf>
    <xf numFmtId="0" fontId="36" fillId="5" borderId="11" xfId="1" applyFont="1" applyFill="1" applyBorder="1" applyAlignment="1">
      <alignment horizontal="center" vertical="center"/>
    </xf>
    <xf numFmtId="0" fontId="36" fillId="5" borderId="4" xfId="1" applyFont="1" applyFill="1" applyBorder="1" applyAlignment="1">
      <alignment horizontal="center" vertical="center"/>
    </xf>
    <xf numFmtId="0" fontId="46" fillId="5" borderId="32" xfId="5" applyFont="1" applyFill="1" applyBorder="1"/>
    <xf numFmtId="0" fontId="35" fillId="5" borderId="11" xfId="5" applyFont="1" applyFill="1" applyBorder="1"/>
    <xf numFmtId="0" fontId="35" fillId="5" borderId="41" xfId="5" applyFont="1" applyFill="1" applyBorder="1"/>
    <xf numFmtId="0" fontId="71" fillId="5" borderId="11" xfId="5" applyFont="1" applyFill="1" applyBorder="1"/>
    <xf numFmtId="0" fontId="71" fillId="5" borderId="41" xfId="5" applyFont="1" applyFill="1" applyBorder="1"/>
    <xf numFmtId="1" fontId="36" fillId="5" borderId="1" xfId="5" applyNumberFormat="1" applyFont="1" applyFill="1" applyBorder="1" applyAlignment="1">
      <alignment horizontal="center"/>
    </xf>
    <xf numFmtId="0" fontId="36" fillId="5" borderId="1" xfId="5" applyFont="1" applyFill="1" applyBorder="1" applyAlignment="1"/>
    <xf numFmtId="0" fontId="72" fillId="5" borderId="1" xfId="5" applyFont="1" applyFill="1" applyBorder="1" applyAlignment="1">
      <alignment horizontal="center" vertical="center"/>
    </xf>
    <xf numFmtId="0" fontId="72" fillId="5" borderId="32" xfId="5" applyFont="1" applyFill="1" applyBorder="1" applyAlignment="1">
      <alignment horizontal="center" vertical="center"/>
    </xf>
    <xf numFmtId="0" fontId="72" fillId="5" borderId="11" xfId="5" applyFont="1" applyFill="1" applyBorder="1" applyAlignment="1">
      <alignment horizontal="center" vertical="center"/>
    </xf>
    <xf numFmtId="0" fontId="72" fillId="5" borderId="41" xfId="5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2" fillId="9" borderId="1" xfId="0" applyFont="1" applyFill="1" applyBorder="1"/>
    <xf numFmtId="0" fontId="33" fillId="9" borderId="1" xfId="0" applyFont="1" applyFill="1" applyBorder="1" applyAlignment="1">
      <alignment horizontal="center" vertical="center"/>
    </xf>
    <xf numFmtId="0" fontId="33" fillId="9" borderId="1" xfId="0" applyFont="1" applyFill="1" applyBorder="1"/>
    <xf numFmtId="0" fontId="3" fillId="9" borderId="1" xfId="0" applyFont="1" applyFill="1" applyBorder="1"/>
    <xf numFmtId="0" fontId="3" fillId="9" borderId="24" xfId="0" applyFont="1" applyFill="1" applyBorder="1"/>
    <xf numFmtId="0" fontId="3" fillId="9" borderId="3" xfId="0" applyFont="1" applyFill="1" applyBorder="1"/>
    <xf numFmtId="0" fontId="3" fillId="9" borderId="0" xfId="0" applyFont="1" applyFill="1"/>
    <xf numFmtId="0" fontId="5" fillId="9" borderId="1" xfId="0" applyFont="1" applyFill="1" applyBorder="1" applyAlignment="1">
      <alignment horizontal="center" vertical="center"/>
    </xf>
    <xf numFmtId="0" fontId="3" fillId="10" borderId="1" xfId="0" applyFont="1" applyFill="1" applyBorder="1"/>
    <xf numFmtId="0" fontId="32" fillId="10" borderId="1" xfId="0" applyFont="1" applyFill="1" applyBorder="1"/>
    <xf numFmtId="0" fontId="33" fillId="10" borderId="1" xfId="0" applyFont="1" applyFill="1" applyBorder="1"/>
    <xf numFmtId="0" fontId="3" fillId="10" borderId="0" xfId="0" applyFont="1" applyFill="1"/>
    <xf numFmtId="0" fontId="14" fillId="9" borderId="1" xfId="0" applyFont="1" applyFill="1" applyBorder="1" applyAlignment="1">
      <alignment horizontal="center" vertical="center"/>
    </xf>
    <xf numFmtId="0" fontId="70" fillId="9" borderId="1" xfId="0" applyFont="1" applyFill="1" applyBorder="1" applyAlignment="1">
      <alignment horizontal="center" vertical="center" wrapText="1"/>
    </xf>
    <xf numFmtId="0" fontId="33" fillId="4" borderId="2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33" fillId="0" borderId="1" xfId="0" applyFont="1" applyFill="1" applyBorder="1"/>
    <xf numFmtId="0" fontId="3" fillId="9" borderId="12" xfId="0" applyFont="1" applyFill="1" applyBorder="1"/>
    <xf numFmtId="0" fontId="3" fillId="10" borderId="12" xfId="0" applyFont="1" applyFill="1" applyBorder="1"/>
    <xf numFmtId="0" fontId="3" fillId="10" borderId="24" xfId="0" applyFont="1" applyFill="1" applyBorder="1"/>
    <xf numFmtId="0" fontId="33" fillId="9" borderId="24" xfId="0" applyFont="1" applyFill="1" applyBorder="1"/>
    <xf numFmtId="0" fontId="33" fillId="4" borderId="24" xfId="0" applyFont="1" applyFill="1" applyBorder="1"/>
    <xf numFmtId="0" fontId="33" fillId="10" borderId="24" xfId="0" applyFont="1" applyFill="1" applyBorder="1"/>
    <xf numFmtId="0" fontId="33" fillId="9" borderId="2" xfId="0" applyFont="1" applyFill="1" applyBorder="1"/>
    <xf numFmtId="0" fontId="35" fillId="5" borderId="4" xfId="5" applyFont="1" applyFill="1" applyBorder="1"/>
    <xf numFmtId="0" fontId="72" fillId="5" borderId="4" xfId="5" applyFont="1" applyFill="1" applyBorder="1" applyAlignment="1">
      <alignment horizontal="center" vertical="center"/>
    </xf>
    <xf numFmtId="0" fontId="38" fillId="4" borderId="4" xfId="5" applyFont="1" applyFill="1" applyBorder="1"/>
    <xf numFmtId="0" fontId="38" fillId="4" borderId="25" xfId="5" applyFont="1" applyFill="1" applyBorder="1"/>
    <xf numFmtId="0" fontId="39" fillId="4" borderId="8" xfId="5" applyFont="1" applyFill="1" applyBorder="1"/>
    <xf numFmtId="0" fontId="39" fillId="4" borderId="4" xfId="5" applyFont="1" applyFill="1" applyBorder="1"/>
    <xf numFmtId="0" fontId="39" fillId="4" borderId="25" xfId="5" applyFont="1" applyFill="1" applyBorder="1"/>
    <xf numFmtId="0" fontId="71" fillId="5" borderId="4" xfId="5" applyFont="1" applyFill="1" applyBorder="1"/>
    <xf numFmtId="0" fontId="37" fillId="4" borderId="4" xfId="5" applyFont="1" applyFill="1" applyBorder="1"/>
    <xf numFmtId="0" fontId="43" fillId="4" borderId="8" xfId="5" applyFont="1" applyFill="1" applyBorder="1"/>
    <xf numFmtId="0" fontId="43" fillId="4" borderId="4" xfId="5" applyFont="1" applyFill="1" applyBorder="1"/>
    <xf numFmtId="0" fontId="73" fillId="4" borderId="10" xfId="5" applyFont="1" applyFill="1" applyBorder="1"/>
    <xf numFmtId="0" fontId="73" fillId="4" borderId="45" xfId="5" applyFont="1" applyFill="1" applyBorder="1"/>
    <xf numFmtId="0" fontId="43" fillId="4" borderId="10" xfId="5" applyFont="1" applyFill="1" applyBorder="1"/>
    <xf numFmtId="0" fontId="43" fillId="4" borderId="11" xfId="5" applyFont="1" applyFill="1" applyBorder="1"/>
    <xf numFmtId="0" fontId="35" fillId="5" borderId="32" xfId="5" applyFont="1" applyFill="1" applyBorder="1"/>
    <xf numFmtId="0" fontId="38" fillId="4" borderId="35" xfId="5" applyFont="1" applyFill="1" applyBorder="1"/>
    <xf numFmtId="0" fontId="38" fillId="4" borderId="32" xfId="5" applyFont="1" applyFill="1" applyBorder="1"/>
    <xf numFmtId="0" fontId="73" fillId="4" borderId="42" xfId="5" applyFont="1" applyFill="1" applyBorder="1"/>
    <xf numFmtId="0" fontId="39" fillId="4" borderId="42" xfId="5" applyFont="1" applyFill="1" applyBorder="1"/>
    <xf numFmtId="0" fontId="39" fillId="4" borderId="32" xfId="5" applyFont="1" applyFill="1" applyBorder="1"/>
    <xf numFmtId="0" fontId="39" fillId="4" borderId="35" xfId="5" applyFont="1" applyFill="1" applyBorder="1"/>
    <xf numFmtId="0" fontId="71" fillId="5" borderId="32" xfId="5" applyFont="1" applyFill="1" applyBorder="1"/>
    <xf numFmtId="0" fontId="14" fillId="9" borderId="11" xfId="1" applyFont="1" applyFill="1" applyBorder="1" applyAlignment="1">
      <alignment horizontal="center" vertical="center"/>
    </xf>
    <xf numFmtId="0" fontId="38" fillId="4" borderId="43" xfId="5" applyFont="1" applyFill="1" applyBorder="1"/>
    <xf numFmtId="0" fontId="14" fillId="4" borderId="41" xfId="1" applyFont="1" applyFill="1" applyBorder="1" applyAlignment="1">
      <alignment horizontal="center" vertical="center"/>
    </xf>
    <xf numFmtId="0" fontId="36" fillId="5" borderId="41" xfId="1" applyFont="1" applyFill="1" applyBorder="1" applyAlignment="1">
      <alignment horizontal="center" vertical="center"/>
    </xf>
    <xf numFmtId="0" fontId="43" fillId="4" borderId="41" xfId="5" applyFont="1" applyFill="1" applyBorder="1"/>
    <xf numFmtId="0" fontId="70" fillId="4" borderId="1" xfId="5" applyFont="1" applyFill="1" applyBorder="1"/>
    <xf numFmtId="0" fontId="70" fillId="4" borderId="24" xfId="5" applyFont="1" applyFill="1" applyBorder="1"/>
    <xf numFmtId="0" fontId="36" fillId="4" borderId="1" xfId="1" quotePrefix="1" applyFont="1" applyFill="1" applyBorder="1" applyAlignment="1">
      <alignment horizontal="center" vertical="center" wrapText="1"/>
    </xf>
    <xf numFmtId="16" fontId="14" fillId="4" borderId="1" xfId="1" quotePrefix="1" applyNumberFormat="1" applyFont="1" applyFill="1" applyBorder="1" applyAlignment="1">
      <alignment horizontal="center" vertical="center" wrapText="1"/>
    </xf>
    <xf numFmtId="0" fontId="35" fillId="4" borderId="1" xfId="3" applyFont="1" applyFill="1" applyBorder="1" applyAlignment="1">
      <alignment horizontal="center" vertical="center" wrapText="1"/>
    </xf>
    <xf numFmtId="0" fontId="45" fillId="4" borderId="1" xfId="1" applyFont="1" applyFill="1" applyBorder="1" applyAlignment="1">
      <alignment horizontal="center" vertical="center" wrapText="1"/>
    </xf>
    <xf numFmtId="0" fontId="70" fillId="4" borderId="1" xfId="5" applyFont="1" applyFill="1" applyBorder="1" applyAlignment="1">
      <alignment horizontal="center" vertical="center"/>
    </xf>
    <xf numFmtId="0" fontId="14" fillId="4" borderId="32" xfId="5" applyFont="1" applyFill="1" applyBorder="1" applyAlignment="1">
      <alignment horizontal="center" vertical="center"/>
    </xf>
    <xf numFmtId="0" fontId="70" fillId="4" borderId="0" xfId="1" applyFont="1" applyFill="1"/>
    <xf numFmtId="0" fontId="70" fillId="4" borderId="1" xfId="1" applyFont="1" applyFill="1" applyBorder="1"/>
    <xf numFmtId="0" fontId="70" fillId="4" borderId="41" xfId="1" applyFont="1" applyFill="1" applyBorder="1"/>
    <xf numFmtId="0" fontId="36" fillId="5" borderId="32" xfId="5" applyFont="1" applyFill="1" applyBorder="1" applyAlignment="1">
      <alignment horizontal="center" vertical="center"/>
    </xf>
    <xf numFmtId="0" fontId="14" fillId="4" borderId="1" xfId="5" applyFont="1" applyFill="1" applyBorder="1" applyAlignment="1">
      <alignment horizontal="center" vertical="center"/>
    </xf>
    <xf numFmtId="0" fontId="70" fillId="4" borderId="32" xfId="5" applyFont="1" applyFill="1" applyBorder="1" applyAlignment="1">
      <alignment horizontal="center" vertical="center"/>
    </xf>
    <xf numFmtId="0" fontId="14" fillId="4" borderId="41" xfId="5" applyFont="1" applyFill="1" applyBorder="1" applyAlignment="1">
      <alignment horizontal="center" vertical="center"/>
    </xf>
    <xf numFmtId="0" fontId="33" fillId="4" borderId="11" xfId="1" applyFont="1" applyFill="1" applyBorder="1" applyAlignment="1">
      <alignment horizontal="center" vertical="center"/>
    </xf>
    <xf numFmtId="0" fontId="70" fillId="4" borderId="41" xfId="5" applyFont="1" applyFill="1" applyBorder="1" applyAlignment="1">
      <alignment horizontal="center" vertical="center"/>
    </xf>
    <xf numFmtId="0" fontId="74" fillId="4" borderId="11" xfId="5" applyFont="1" applyFill="1" applyBorder="1" applyAlignment="1">
      <alignment horizontal="center" vertical="center"/>
    </xf>
    <xf numFmtId="0" fontId="74" fillId="4" borderId="4" xfId="5" applyFont="1" applyFill="1" applyBorder="1" applyAlignment="1">
      <alignment horizontal="center" vertical="center"/>
    </xf>
    <xf numFmtId="0" fontId="70" fillId="4" borderId="11" xfId="5" applyFont="1" applyFill="1" applyBorder="1" applyAlignment="1">
      <alignment horizontal="center" vertical="center"/>
    </xf>
    <xf numFmtId="0" fontId="70" fillId="4" borderId="4" xfId="5" applyFont="1" applyFill="1" applyBorder="1" applyAlignment="1">
      <alignment horizontal="center" vertical="center"/>
    </xf>
    <xf numFmtId="0" fontId="14" fillId="10" borderId="11" xfId="5" applyFont="1" applyFill="1" applyBorder="1" applyAlignment="1">
      <alignment horizontal="center" vertical="center"/>
    </xf>
    <xf numFmtId="0" fontId="14" fillId="4" borderId="4" xfId="5" applyFont="1" applyFill="1" applyBorder="1" applyAlignment="1">
      <alignment horizontal="center" vertical="center"/>
    </xf>
    <xf numFmtId="0" fontId="74" fillId="4" borderId="11" xfId="1" applyFont="1" applyFill="1" applyBorder="1" applyAlignment="1">
      <alignment horizontal="center" vertical="center"/>
    </xf>
    <xf numFmtId="0" fontId="14" fillId="4" borderId="11" xfId="5" applyFont="1" applyFill="1" applyBorder="1" applyAlignment="1">
      <alignment horizontal="center" vertical="center"/>
    </xf>
    <xf numFmtId="0" fontId="70" fillId="9" borderId="11" xfId="5" applyFont="1" applyFill="1" applyBorder="1" applyAlignment="1">
      <alignment horizontal="center" vertical="center"/>
    </xf>
    <xf numFmtId="0" fontId="70" fillId="4" borderId="24" xfId="5" applyFont="1" applyFill="1" applyBorder="1" applyAlignment="1">
      <alignment horizontal="center" vertical="center"/>
    </xf>
    <xf numFmtId="0" fontId="70" fillId="4" borderId="35" xfId="5" applyFont="1" applyFill="1" applyBorder="1" applyAlignment="1">
      <alignment horizontal="center" vertical="center"/>
    </xf>
    <xf numFmtId="0" fontId="14" fillId="4" borderId="43" xfId="5" applyFont="1" applyFill="1" applyBorder="1" applyAlignment="1">
      <alignment horizontal="center" vertical="center"/>
    </xf>
    <xf numFmtId="0" fontId="14" fillId="4" borderId="44" xfId="5" applyFont="1" applyFill="1" applyBorder="1" applyAlignment="1">
      <alignment horizontal="center" vertical="center"/>
    </xf>
    <xf numFmtId="0" fontId="14" fillId="4" borderId="25" xfId="5" applyFont="1" applyFill="1" applyBorder="1" applyAlignment="1">
      <alignment horizontal="center" vertical="center"/>
    </xf>
    <xf numFmtId="0" fontId="14" fillId="4" borderId="35" xfId="5" applyFont="1" applyFill="1" applyBorder="1" applyAlignment="1">
      <alignment horizontal="center" vertical="center"/>
    </xf>
    <xf numFmtId="0" fontId="70" fillId="4" borderId="43" xfId="5" applyFont="1" applyFill="1" applyBorder="1" applyAlignment="1">
      <alignment horizontal="center" vertical="center"/>
    </xf>
    <xf numFmtId="0" fontId="70" fillId="4" borderId="44" xfId="5" applyFont="1" applyFill="1" applyBorder="1" applyAlignment="1">
      <alignment horizontal="center" vertical="center"/>
    </xf>
    <xf numFmtId="0" fontId="70" fillId="4" borderId="25" xfId="5" applyFont="1" applyFill="1" applyBorder="1" applyAlignment="1">
      <alignment horizontal="center" vertical="center"/>
    </xf>
    <xf numFmtId="0" fontId="70" fillId="4" borderId="12" xfId="5" applyFont="1" applyFill="1" applyBorder="1" applyAlignment="1">
      <alignment horizontal="center" vertical="center"/>
    </xf>
    <xf numFmtId="0" fontId="70" fillId="4" borderId="42" xfId="5" applyFont="1" applyFill="1" applyBorder="1" applyAlignment="1">
      <alignment horizontal="center" vertical="center"/>
    </xf>
    <xf numFmtId="0" fontId="14" fillId="4" borderId="10" xfId="5" applyFont="1" applyFill="1" applyBorder="1" applyAlignment="1">
      <alignment horizontal="center" vertical="center"/>
    </xf>
    <xf numFmtId="0" fontId="14" fillId="4" borderId="45" xfId="5" applyFont="1" applyFill="1" applyBorder="1" applyAlignment="1">
      <alignment horizontal="center" vertical="center"/>
    </xf>
    <xf numFmtId="0" fontId="14" fillId="4" borderId="8" xfId="5" applyFont="1" applyFill="1" applyBorder="1" applyAlignment="1">
      <alignment horizontal="center" vertical="center"/>
    </xf>
    <xf numFmtId="0" fontId="14" fillId="4" borderId="42" xfId="5" applyFont="1" applyFill="1" applyBorder="1" applyAlignment="1">
      <alignment horizontal="center" vertical="center"/>
    </xf>
    <xf numFmtId="0" fontId="70" fillId="4" borderId="10" xfId="5" applyFont="1" applyFill="1" applyBorder="1" applyAlignment="1">
      <alignment horizontal="center" vertical="center"/>
    </xf>
    <xf numFmtId="0" fontId="70" fillId="4" borderId="8" xfId="5" applyFont="1" applyFill="1" applyBorder="1" applyAlignment="1">
      <alignment horizontal="center" vertical="center"/>
    </xf>
    <xf numFmtId="0" fontId="70" fillId="4" borderId="3" xfId="5" applyFont="1" applyFill="1" applyBorder="1" applyAlignment="1">
      <alignment horizontal="center" vertical="center"/>
    </xf>
    <xf numFmtId="0" fontId="70" fillId="4" borderId="40" xfId="5" applyFont="1" applyFill="1" applyBorder="1" applyAlignment="1">
      <alignment horizontal="center" vertical="center"/>
    </xf>
    <xf numFmtId="0" fontId="70" fillId="4" borderId="7" xfId="5" applyFont="1" applyFill="1" applyBorder="1" applyAlignment="1">
      <alignment horizontal="center" vertical="center"/>
    </xf>
    <xf numFmtId="0" fontId="70" fillId="4" borderId="52" xfId="5" applyFont="1" applyFill="1" applyBorder="1" applyAlignment="1">
      <alignment horizontal="center" vertical="center"/>
    </xf>
    <xf numFmtId="0" fontId="70" fillId="4" borderId="6" xfId="5" applyFont="1" applyFill="1" applyBorder="1" applyAlignment="1">
      <alignment horizontal="center" vertical="center"/>
    </xf>
    <xf numFmtId="0" fontId="70" fillId="4" borderId="42" xfId="5" applyFont="1" applyFill="1" applyBorder="1"/>
    <xf numFmtId="0" fontId="14" fillId="4" borderId="42" xfId="5" applyFont="1" applyFill="1" applyBorder="1"/>
    <xf numFmtId="0" fontId="70" fillId="4" borderId="35" xfId="5" applyFont="1" applyFill="1" applyBorder="1"/>
    <xf numFmtId="0" fontId="14" fillId="4" borderId="35" xfId="5" applyFont="1" applyFill="1" applyBorder="1"/>
    <xf numFmtId="0" fontId="72" fillId="4" borderId="1" xfId="5" applyFont="1" applyFill="1" applyBorder="1"/>
    <xf numFmtId="0" fontId="70" fillId="4" borderId="32" xfId="5" applyFont="1" applyFill="1" applyBorder="1"/>
    <xf numFmtId="0" fontId="14" fillId="4" borderId="11" xfId="5" applyFont="1" applyFill="1" applyBorder="1"/>
    <xf numFmtId="0" fontId="14" fillId="4" borderId="41" xfId="5" applyFont="1" applyFill="1" applyBorder="1"/>
    <xf numFmtId="0" fontId="14" fillId="4" borderId="4" xfId="5" applyFont="1" applyFill="1" applyBorder="1"/>
    <xf numFmtId="0" fontId="14" fillId="4" borderId="32" xfId="5" applyFont="1" applyFill="1" applyBorder="1"/>
    <xf numFmtId="0" fontId="70" fillId="4" borderId="11" xfId="5" applyFont="1" applyFill="1" applyBorder="1"/>
    <xf numFmtId="0" fontId="70" fillId="4" borderId="41" xfId="5" applyFont="1" applyFill="1" applyBorder="1"/>
    <xf numFmtId="0" fontId="70" fillId="4" borderId="4" xfId="5" applyFont="1" applyFill="1" applyBorder="1"/>
    <xf numFmtId="1" fontId="72" fillId="4" borderId="24" xfId="5" applyNumberFormat="1" applyFont="1" applyFill="1" applyBorder="1"/>
    <xf numFmtId="0" fontId="14" fillId="4" borderId="24" xfId="5" applyFont="1" applyFill="1" applyBorder="1"/>
    <xf numFmtId="0" fontId="14" fillId="4" borderId="44" xfId="5" applyFont="1" applyFill="1" applyBorder="1"/>
    <xf numFmtId="0" fontId="14" fillId="4" borderId="43" xfId="5" applyFont="1" applyFill="1" applyBorder="1"/>
    <xf numFmtId="0" fontId="14" fillId="4" borderId="25" xfId="5" applyFont="1" applyFill="1" applyBorder="1"/>
    <xf numFmtId="0" fontId="70" fillId="4" borderId="43" xfId="5" applyFont="1" applyFill="1" applyBorder="1"/>
    <xf numFmtId="0" fontId="70" fillId="4" borderId="25" xfId="5" applyFont="1" applyFill="1" applyBorder="1"/>
    <xf numFmtId="0" fontId="21" fillId="5" borderId="1" xfId="1" applyFont="1" applyFill="1" applyBorder="1" applyAlignment="1">
      <alignment horizontal="center" vertical="center"/>
    </xf>
    <xf numFmtId="0" fontId="21" fillId="5" borderId="24" xfId="1" applyFont="1" applyFill="1" applyBorder="1" applyAlignment="1">
      <alignment horizontal="center" vertical="center"/>
    </xf>
    <xf numFmtId="0" fontId="21" fillId="11" borderId="24" xfId="1" applyFont="1" applyFill="1" applyBorder="1" applyAlignment="1">
      <alignment horizontal="center" vertical="center"/>
    </xf>
    <xf numFmtId="0" fontId="20" fillId="4" borderId="24" xfId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horizontal="center"/>
    </xf>
    <xf numFmtId="0" fontId="16" fillId="4" borderId="0" xfId="1" applyFont="1" applyFill="1" applyBorder="1"/>
    <xf numFmtId="0" fontId="8" fillId="9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wrapText="1"/>
    </xf>
    <xf numFmtId="0" fontId="53" fillId="9" borderId="1" xfId="0" applyFont="1" applyFill="1" applyBorder="1" applyAlignment="1">
      <alignment horizontal="center" vertical="center" wrapText="1"/>
    </xf>
    <xf numFmtId="0" fontId="3" fillId="12" borderId="1" xfId="0" applyFont="1" applyFill="1" applyBorder="1"/>
    <xf numFmtId="0" fontId="3" fillId="12" borderId="0" xfId="0" applyFont="1" applyFill="1"/>
    <xf numFmtId="0" fontId="33" fillId="4" borderId="1" xfId="5" applyFont="1" applyFill="1" applyBorder="1" applyAlignment="1">
      <alignment horizontal="center" vertical="center" textRotation="90" wrapText="1"/>
    </xf>
    <xf numFmtId="1" fontId="39" fillId="4" borderId="2" xfId="2" quotePrefix="1" applyNumberFormat="1" applyFont="1" applyFill="1" applyBorder="1" applyAlignment="1">
      <alignment horizontal="center" vertical="center"/>
    </xf>
    <xf numFmtId="0" fontId="66" fillId="4" borderId="0" xfId="5" applyFont="1" applyFill="1"/>
    <xf numFmtId="0" fontId="37" fillId="13" borderId="1" xfId="5" applyFont="1" applyFill="1" applyBorder="1" applyAlignment="1">
      <alignment horizontal="center" vertical="center"/>
    </xf>
    <xf numFmtId="0" fontId="70" fillId="4" borderId="8" xfId="5" applyFont="1" applyFill="1" applyBorder="1"/>
    <xf numFmtId="0" fontId="70" fillId="4" borderId="9" xfId="5" applyFont="1" applyFill="1" applyBorder="1"/>
    <xf numFmtId="0" fontId="70" fillId="4" borderId="54" xfId="5" applyFont="1" applyFill="1" applyBorder="1" applyAlignment="1">
      <alignment horizontal="center" vertical="center"/>
    </xf>
    <xf numFmtId="0" fontId="14" fillId="4" borderId="7" xfId="5" applyFont="1" applyFill="1" applyBorder="1"/>
    <xf numFmtId="0" fontId="14" fillId="4" borderId="52" xfId="5" applyFont="1" applyFill="1" applyBorder="1"/>
    <xf numFmtId="0" fontId="14" fillId="4" borderId="0" xfId="5" applyFont="1" applyFill="1" applyBorder="1"/>
    <xf numFmtId="0" fontId="14" fillId="4" borderId="40" xfId="5" applyFont="1" applyFill="1" applyBorder="1"/>
    <xf numFmtId="0" fontId="70" fillId="4" borderId="7" xfId="5" applyFont="1" applyFill="1" applyBorder="1"/>
    <xf numFmtId="0" fontId="70" fillId="4" borderId="52" xfId="5" applyFont="1" applyFill="1" applyBorder="1"/>
    <xf numFmtId="0" fontId="70" fillId="4" borderId="0" xfId="5" applyFont="1" applyFill="1" applyBorder="1"/>
    <xf numFmtId="0" fontId="70" fillId="4" borderId="40" xfId="5" applyFont="1" applyFill="1" applyBorder="1"/>
    <xf numFmtId="0" fontId="42" fillId="4" borderId="2" xfId="5" applyFont="1" applyFill="1" applyBorder="1"/>
    <xf numFmtId="0" fontId="39" fillId="4" borderId="2" xfId="5" applyFont="1" applyFill="1" applyBorder="1" applyAlignment="1">
      <alignment vertical="center" wrapText="1"/>
    </xf>
    <xf numFmtId="1" fontId="72" fillId="4" borderId="2" xfId="5" applyNumberFormat="1" applyFont="1" applyFill="1" applyBorder="1"/>
    <xf numFmtId="1" fontId="72" fillId="4" borderId="1" xfId="5" applyNumberFormat="1" applyFont="1" applyFill="1" applyBorder="1"/>
    <xf numFmtId="0" fontId="39" fillId="4" borderId="2" xfId="3" applyFont="1" applyFill="1" applyBorder="1" applyAlignment="1">
      <alignment vertical="center" wrapText="1"/>
    </xf>
    <xf numFmtId="0" fontId="14" fillId="14" borderId="1" xfId="1" applyFont="1" applyFill="1" applyBorder="1" applyAlignment="1">
      <alignment horizontal="center" vertical="center"/>
    </xf>
    <xf numFmtId="0" fontId="70" fillId="14" borderId="1" xfId="5" applyFont="1" applyFill="1" applyBorder="1" applyAlignment="1">
      <alignment horizontal="center" vertical="center"/>
    </xf>
    <xf numFmtId="0" fontId="14" fillId="14" borderId="1" xfId="5" applyFont="1" applyFill="1" applyBorder="1" applyAlignment="1">
      <alignment horizontal="center" vertical="center"/>
    </xf>
    <xf numFmtId="0" fontId="33" fillId="14" borderId="1" xfId="1" applyFont="1" applyFill="1" applyBorder="1" applyAlignment="1">
      <alignment horizontal="center" vertical="center"/>
    </xf>
    <xf numFmtId="0" fontId="33" fillId="14" borderId="24" xfId="1" applyFont="1" applyFill="1" applyBorder="1" applyAlignment="1">
      <alignment horizontal="center" vertical="center"/>
    </xf>
    <xf numFmtId="0" fontId="70" fillId="14" borderId="2" xfId="5" applyFont="1" applyFill="1" applyBorder="1" applyAlignment="1">
      <alignment horizontal="center" vertical="center"/>
    </xf>
    <xf numFmtId="1" fontId="72" fillId="5" borderId="1" xfId="5" applyNumberFormat="1" applyFont="1" applyFill="1" applyBorder="1" applyAlignment="1">
      <alignment horizontal="center" vertical="center"/>
    </xf>
    <xf numFmtId="0" fontId="37" fillId="14" borderId="1" xfId="5" applyFont="1" applyFill="1" applyBorder="1"/>
    <xf numFmtId="0" fontId="70" fillId="14" borderId="2" xfId="5" applyFont="1" applyFill="1" applyBorder="1"/>
    <xf numFmtId="0" fontId="70" fillId="14" borderId="1" xfId="5" applyFont="1" applyFill="1" applyBorder="1"/>
    <xf numFmtId="0" fontId="70" fillId="14" borderId="35" xfId="5" applyFont="1" applyFill="1" applyBorder="1" applyAlignment="1">
      <alignment horizontal="center" vertical="center"/>
    </xf>
    <xf numFmtId="0" fontId="70" fillId="14" borderId="9" xfId="5" applyFont="1" applyFill="1" applyBorder="1"/>
    <xf numFmtId="1" fontId="37" fillId="4" borderId="1" xfId="5" applyNumberFormat="1" applyFont="1" applyFill="1" applyBorder="1"/>
    <xf numFmtId="0" fontId="75" fillId="4" borderId="1" xfId="5" applyFont="1" applyFill="1" applyBorder="1" applyAlignment="1">
      <alignment wrapText="1"/>
    </xf>
    <xf numFmtId="0" fontId="40" fillId="4" borderId="1" xfId="5" applyFont="1" applyFill="1" applyBorder="1" applyAlignment="1">
      <alignment vertical="center" wrapText="1"/>
    </xf>
    <xf numFmtId="0" fontId="38" fillId="4" borderId="1" xfId="5" applyFont="1" applyFill="1" applyBorder="1" applyAlignment="1">
      <alignment wrapText="1"/>
    </xf>
    <xf numFmtId="0" fontId="14" fillId="11" borderId="32" xfId="5" applyFont="1" applyFill="1" applyBorder="1" applyAlignment="1">
      <alignment horizontal="center" vertical="center"/>
    </xf>
    <xf numFmtId="0" fontId="14" fillId="11" borderId="32" xfId="1" applyFont="1" applyFill="1" applyBorder="1" applyAlignment="1">
      <alignment horizontal="center" vertical="center"/>
    </xf>
    <xf numFmtId="0" fontId="70" fillId="11" borderId="41" xfId="5" applyFont="1" applyFill="1" applyBorder="1" applyAlignment="1">
      <alignment horizontal="center" vertical="center"/>
    </xf>
    <xf numFmtId="0" fontId="70" fillId="11" borderId="32" xfId="5" applyFont="1" applyFill="1" applyBorder="1" applyAlignment="1">
      <alignment horizontal="center" vertical="center"/>
    </xf>
    <xf numFmtId="0" fontId="70" fillId="11" borderId="45" xfId="5" applyFont="1" applyFill="1" applyBorder="1" applyAlignment="1">
      <alignment horizontal="center" vertical="center"/>
    </xf>
    <xf numFmtId="0" fontId="70" fillId="11" borderId="40" xfId="5" applyFont="1" applyFill="1" applyBorder="1" applyAlignment="1">
      <alignment horizontal="center" vertical="center"/>
    </xf>
    <xf numFmtId="0" fontId="70" fillId="11" borderId="32" xfId="5" applyFont="1" applyFill="1" applyBorder="1"/>
    <xf numFmtId="0" fontId="70" fillId="11" borderId="44" xfId="5" applyFont="1" applyFill="1" applyBorder="1"/>
    <xf numFmtId="0" fontId="70" fillId="11" borderId="40" xfId="5" applyFont="1" applyFill="1" applyBorder="1"/>
    <xf numFmtId="0" fontId="14" fillId="15" borderId="11" xfId="1" applyFont="1" applyFill="1" applyBorder="1" applyAlignment="1">
      <alignment horizontal="center" vertical="center"/>
    </xf>
    <xf numFmtId="0" fontId="14" fillId="15" borderId="11" xfId="5" applyFont="1" applyFill="1" applyBorder="1" applyAlignment="1">
      <alignment horizontal="center" vertical="center"/>
    </xf>
    <xf numFmtId="0" fontId="70" fillId="15" borderId="11" xfId="5" applyFont="1" applyFill="1" applyBorder="1" applyAlignment="1">
      <alignment horizontal="center" vertical="center"/>
    </xf>
    <xf numFmtId="0" fontId="70" fillId="15" borderId="43" xfId="5" applyFont="1" applyFill="1" applyBorder="1" applyAlignment="1">
      <alignment horizontal="center" vertical="center"/>
    </xf>
    <xf numFmtId="0" fontId="70" fillId="15" borderId="7" xfId="5" applyFont="1" applyFill="1" applyBorder="1"/>
    <xf numFmtId="0" fontId="76" fillId="4" borderId="10" xfId="5" applyFont="1" applyFill="1" applyBorder="1"/>
    <xf numFmtId="0" fontId="76" fillId="4" borderId="45" xfId="5" applyFont="1" applyFill="1" applyBorder="1"/>
    <xf numFmtId="0" fontId="76" fillId="4" borderId="42" xfId="5" applyFont="1" applyFill="1" applyBorder="1"/>
    <xf numFmtId="0" fontId="25" fillId="0" borderId="0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center" vertical="center" wrapText="1"/>
    </xf>
    <xf numFmtId="0" fontId="13" fillId="0" borderId="0" xfId="1" applyAlignment="1"/>
    <xf numFmtId="0" fontId="16" fillId="0" borderId="0" xfId="1" applyFont="1" applyBorder="1" applyAlignment="1">
      <alignment horizontal="center" wrapText="1"/>
    </xf>
    <xf numFmtId="0" fontId="13" fillId="0" borderId="0" xfId="1" applyAlignment="1">
      <alignment horizontal="center" wrapText="1"/>
    </xf>
    <xf numFmtId="0" fontId="13" fillId="0" borderId="0" xfId="1" applyAlignment="1">
      <alignment wrapText="1"/>
    </xf>
    <xf numFmtId="0" fontId="14" fillId="0" borderId="13" xfId="1" applyFont="1" applyBorder="1" applyAlignment="1">
      <alignment horizontal="center"/>
    </xf>
    <xf numFmtId="0" fontId="16" fillId="0" borderId="17" xfId="1" applyFont="1" applyBorder="1" applyAlignment="1">
      <alignment horizontal="center" vertical="center" wrapText="1"/>
    </xf>
    <xf numFmtId="0" fontId="16" fillId="0" borderId="18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19" xfId="1" applyFont="1" applyBorder="1" applyAlignment="1">
      <alignment horizontal="center" vertical="center" textRotation="90" wrapText="1"/>
    </xf>
    <xf numFmtId="0" fontId="16" fillId="0" borderId="27" xfId="1" applyFont="1" applyBorder="1" applyAlignment="1">
      <alignment horizontal="center" vertical="center" textRotation="90" wrapText="1"/>
    </xf>
    <xf numFmtId="0" fontId="17" fillId="0" borderId="19" xfId="1" applyFont="1" applyBorder="1" applyAlignment="1">
      <alignment horizontal="center" vertical="center" textRotation="90" wrapText="1"/>
    </xf>
    <xf numFmtId="0" fontId="17" fillId="0" borderId="27" xfId="1" applyFont="1" applyBorder="1" applyAlignment="1">
      <alignment horizontal="center" vertical="center" textRotation="90" wrapText="1"/>
    </xf>
    <xf numFmtId="0" fontId="16" fillId="0" borderId="22" xfId="1" applyFont="1" applyBorder="1" applyAlignment="1">
      <alignment horizontal="center" vertical="center" textRotation="90" wrapText="1"/>
    </xf>
    <xf numFmtId="0" fontId="16" fillId="0" borderId="28" xfId="1" applyFont="1" applyBorder="1" applyAlignment="1">
      <alignment horizontal="center" vertical="center" textRotation="90" wrapText="1"/>
    </xf>
    <xf numFmtId="0" fontId="42" fillId="4" borderId="2" xfId="5" applyFont="1" applyFill="1" applyBorder="1" applyAlignment="1">
      <alignment horizontal="center"/>
    </xf>
    <xf numFmtId="0" fontId="42" fillId="4" borderId="12" xfId="5" applyFont="1" applyFill="1" applyBorder="1" applyAlignment="1">
      <alignment horizontal="center"/>
    </xf>
    <xf numFmtId="0" fontId="32" fillId="4" borderId="1" xfId="5" applyFont="1" applyFill="1" applyBorder="1" applyAlignment="1">
      <alignment horizontal="center" vertical="center" textRotation="90" wrapText="1"/>
    </xf>
    <xf numFmtId="0" fontId="32" fillId="4" borderId="1" xfId="5" applyFont="1" applyFill="1" applyBorder="1" applyAlignment="1">
      <alignment horizontal="center" vertical="center" wrapText="1"/>
    </xf>
    <xf numFmtId="0" fontId="33" fillId="4" borderId="1" xfId="5" applyFont="1" applyFill="1" applyBorder="1" applyAlignment="1">
      <alignment horizontal="center" vertical="center" wrapText="1"/>
    </xf>
    <xf numFmtId="0" fontId="33" fillId="4" borderId="4" xfId="5" applyFont="1" applyFill="1" applyBorder="1" applyAlignment="1">
      <alignment horizontal="center" vertical="center" wrapText="1"/>
    </xf>
    <xf numFmtId="0" fontId="33" fillId="4" borderId="5" xfId="5" applyFont="1" applyFill="1" applyBorder="1" applyAlignment="1">
      <alignment horizontal="center" vertical="center" wrapText="1"/>
    </xf>
    <xf numFmtId="0" fontId="33" fillId="4" borderId="39" xfId="5" applyFont="1" applyFill="1" applyBorder="1" applyAlignment="1">
      <alignment horizontal="center" vertical="center" wrapText="1"/>
    </xf>
    <xf numFmtId="0" fontId="14" fillId="4" borderId="0" xfId="5" applyFont="1" applyFill="1" applyBorder="1" applyAlignment="1">
      <alignment horizontal="center" wrapText="1"/>
    </xf>
    <xf numFmtId="0" fontId="33" fillId="4" borderId="2" xfId="5" applyFont="1" applyFill="1" applyBorder="1" applyAlignment="1">
      <alignment horizontal="center" vertical="center" wrapText="1"/>
    </xf>
    <xf numFmtId="0" fontId="33" fillId="4" borderId="3" xfId="5" applyFont="1" applyFill="1" applyBorder="1" applyAlignment="1">
      <alignment horizontal="center" vertical="center" wrapText="1"/>
    </xf>
    <xf numFmtId="0" fontId="33" fillId="4" borderId="12" xfId="5" applyFont="1" applyFill="1" applyBorder="1" applyAlignment="1">
      <alignment horizontal="center" vertical="center" wrapText="1"/>
    </xf>
    <xf numFmtId="0" fontId="14" fillId="4" borderId="2" xfId="5" applyFont="1" applyFill="1" applyBorder="1" applyAlignment="1">
      <alignment horizontal="center" vertical="center" wrapText="1"/>
    </xf>
    <xf numFmtId="0" fontId="14" fillId="4" borderId="3" xfId="5" applyFont="1" applyFill="1" applyBorder="1" applyAlignment="1">
      <alignment horizontal="center" vertical="center" wrapText="1"/>
    </xf>
    <xf numFmtId="0" fontId="14" fillId="4" borderId="12" xfId="5" applyFont="1" applyFill="1" applyBorder="1" applyAlignment="1">
      <alignment horizontal="center" vertical="center" wrapText="1"/>
    </xf>
    <xf numFmtId="0" fontId="14" fillId="4" borderId="31" xfId="5" applyFont="1" applyFill="1" applyBorder="1" applyAlignment="1">
      <alignment horizontal="center" vertical="center" wrapText="1"/>
    </xf>
    <xf numFmtId="0" fontId="14" fillId="4" borderId="11" xfId="5" applyFont="1" applyFill="1" applyBorder="1" applyAlignment="1">
      <alignment horizontal="center" vertical="center" wrapText="1"/>
    </xf>
    <xf numFmtId="0" fontId="14" fillId="4" borderId="1" xfId="5" applyFont="1" applyFill="1" applyBorder="1" applyAlignment="1">
      <alignment horizontal="center" vertical="center" wrapText="1"/>
    </xf>
    <xf numFmtId="0" fontId="14" fillId="4" borderId="32" xfId="5" applyFont="1" applyFill="1" applyBorder="1" applyAlignment="1">
      <alignment horizontal="center" vertical="center" wrapText="1"/>
    </xf>
    <xf numFmtId="0" fontId="33" fillId="4" borderId="31" xfId="5" applyFont="1" applyFill="1" applyBorder="1" applyAlignment="1">
      <alignment horizontal="center" vertical="center" wrapText="1"/>
    </xf>
    <xf numFmtId="0" fontId="33" fillId="4" borderId="32" xfId="5" applyFont="1" applyFill="1" applyBorder="1" applyAlignment="1">
      <alignment horizontal="center" vertical="center" wrapText="1"/>
    </xf>
    <xf numFmtId="0" fontId="34" fillId="4" borderId="2" xfId="1" applyFont="1" applyFill="1" applyBorder="1" applyAlignment="1">
      <alignment horizontal="center" vertical="center" textRotation="90" wrapText="1"/>
    </xf>
    <xf numFmtId="0" fontId="34" fillId="4" borderId="3" xfId="1" applyFont="1" applyFill="1" applyBorder="1" applyAlignment="1">
      <alignment horizontal="center" vertical="center" textRotation="90" wrapText="1"/>
    </xf>
    <xf numFmtId="0" fontId="34" fillId="4" borderId="12" xfId="1" applyFont="1" applyFill="1" applyBorder="1" applyAlignment="1">
      <alignment horizontal="center" vertical="center" textRotation="90" wrapText="1"/>
    </xf>
    <xf numFmtId="0" fontId="33" fillId="4" borderId="2" xfId="5" applyFont="1" applyFill="1" applyBorder="1" applyAlignment="1">
      <alignment horizontal="center" vertical="center" textRotation="90" wrapText="1"/>
    </xf>
    <xf numFmtId="0" fontId="33" fillId="4" borderId="3" xfId="5" applyFont="1" applyFill="1" applyBorder="1" applyAlignment="1">
      <alignment horizontal="center" vertical="center" textRotation="90" wrapText="1"/>
    </xf>
    <xf numFmtId="0" fontId="33" fillId="4" borderId="12" xfId="5" applyFont="1" applyFill="1" applyBorder="1" applyAlignment="1">
      <alignment horizontal="center" vertical="center" textRotation="90" wrapText="1"/>
    </xf>
    <xf numFmtId="0" fontId="33" fillId="4" borderId="34" xfId="5" applyFont="1" applyFill="1" applyBorder="1" applyAlignment="1">
      <alignment horizontal="center" vertical="center" textRotation="90" wrapText="1"/>
    </xf>
    <xf numFmtId="0" fontId="33" fillId="4" borderId="40" xfId="5" applyFont="1" applyFill="1" applyBorder="1" applyAlignment="1">
      <alignment horizontal="center" vertical="center" textRotation="90" wrapText="1"/>
    </xf>
    <xf numFmtId="0" fontId="33" fillId="4" borderId="42" xfId="5" applyFont="1" applyFill="1" applyBorder="1" applyAlignment="1">
      <alignment horizontal="center" vertical="center" textRotation="90" wrapText="1"/>
    </xf>
    <xf numFmtId="0" fontId="70" fillId="4" borderId="5" xfId="6" applyFont="1" applyFill="1" applyBorder="1" applyAlignment="1">
      <alignment horizontal="center" vertical="center" wrapText="1"/>
    </xf>
    <xf numFmtId="0" fontId="70" fillId="4" borderId="39" xfId="6" applyFont="1" applyFill="1" applyBorder="1" applyAlignment="1">
      <alignment horizontal="center" vertical="center" wrapText="1"/>
    </xf>
    <xf numFmtId="0" fontId="33" fillId="4" borderId="41" xfId="5" applyFont="1" applyFill="1" applyBorder="1" applyAlignment="1">
      <alignment horizontal="center" vertical="center" wrapText="1"/>
    </xf>
    <xf numFmtId="0" fontId="33" fillId="4" borderId="11" xfId="5" applyFont="1" applyFill="1" applyBorder="1" applyAlignment="1">
      <alignment horizontal="center" vertical="center" wrapText="1"/>
    </xf>
    <xf numFmtId="0" fontId="33" fillId="4" borderId="1" xfId="5" applyFont="1" applyFill="1" applyBorder="1" applyAlignment="1">
      <alignment horizontal="center" vertical="center" textRotation="90" wrapText="1"/>
    </xf>
    <xf numFmtId="0" fontId="33" fillId="4" borderId="8" xfId="5" applyFont="1" applyFill="1" applyBorder="1" applyAlignment="1">
      <alignment horizontal="center" vertical="center" wrapText="1"/>
    </xf>
    <xf numFmtId="0" fontId="33" fillId="4" borderId="9" xfId="5" applyFont="1" applyFill="1" applyBorder="1" applyAlignment="1">
      <alignment horizontal="center" vertical="center" wrapText="1"/>
    </xf>
    <xf numFmtId="0" fontId="14" fillId="4" borderId="11" xfId="5" applyFont="1" applyFill="1" applyBorder="1" applyAlignment="1">
      <alignment horizontal="center" vertical="center" textRotation="90" wrapText="1"/>
    </xf>
    <xf numFmtId="0" fontId="14" fillId="4" borderId="41" xfId="5" applyFont="1" applyFill="1" applyBorder="1" applyAlignment="1">
      <alignment horizontal="center" vertical="center" textRotation="90" wrapText="1"/>
    </xf>
    <xf numFmtId="0" fontId="14" fillId="4" borderId="32" xfId="5" applyFont="1" applyFill="1" applyBorder="1" applyAlignment="1">
      <alignment horizontal="center" vertical="center" textRotation="90" wrapText="1"/>
    </xf>
    <xf numFmtId="0" fontId="33" fillId="4" borderId="10" xfId="5" applyFont="1" applyFill="1" applyBorder="1" applyAlignment="1">
      <alignment horizontal="center" vertical="center" textRotation="90" wrapText="1"/>
    </xf>
    <xf numFmtId="0" fontId="33" fillId="4" borderId="11" xfId="5" applyFont="1" applyFill="1" applyBorder="1" applyAlignment="1">
      <alignment horizontal="center" vertical="center" textRotation="90" wrapText="1"/>
    </xf>
    <xf numFmtId="0" fontId="33" fillId="4" borderId="41" xfId="5" applyFont="1" applyFill="1" applyBorder="1" applyAlignment="1">
      <alignment horizontal="center" vertical="center" textRotation="90" wrapText="1"/>
    </xf>
    <xf numFmtId="0" fontId="33" fillId="4" borderId="32" xfId="5" applyFont="1" applyFill="1" applyBorder="1" applyAlignment="1">
      <alignment horizontal="center" vertical="center" textRotation="90" wrapText="1"/>
    </xf>
    <xf numFmtId="0" fontId="14" fillId="4" borderId="41" xfId="5" applyFont="1" applyFill="1" applyBorder="1" applyAlignment="1">
      <alignment horizontal="center" vertical="center" wrapText="1"/>
    </xf>
    <xf numFmtId="0" fontId="14" fillId="4" borderId="2" xfId="5" applyFont="1" applyFill="1" applyBorder="1" applyAlignment="1">
      <alignment horizontal="center" vertical="center" textRotation="90" wrapText="1"/>
    </xf>
    <xf numFmtId="0" fontId="14" fillId="4" borderId="3" xfId="5" applyFont="1" applyFill="1" applyBorder="1" applyAlignment="1">
      <alignment horizontal="center" vertical="center" textRotation="90" wrapText="1"/>
    </xf>
    <xf numFmtId="0" fontId="14" fillId="4" borderId="12" xfId="5" applyFont="1" applyFill="1" applyBorder="1" applyAlignment="1">
      <alignment horizontal="center" vertical="center" textRotation="90" wrapText="1"/>
    </xf>
    <xf numFmtId="0" fontId="39" fillId="4" borderId="6" xfId="5" applyFont="1" applyFill="1" applyBorder="1" applyAlignment="1">
      <alignment vertical="top" wrapText="1"/>
    </xf>
    <xf numFmtId="0" fontId="39" fillId="4" borderId="0" xfId="5" applyFont="1" applyFill="1" applyBorder="1" applyAlignment="1">
      <alignment vertical="top" wrapText="1"/>
    </xf>
    <xf numFmtId="0" fontId="39" fillId="4" borderId="38" xfId="5" applyFont="1" applyFill="1" applyBorder="1" applyAlignment="1">
      <alignment vertical="top" wrapText="1"/>
    </xf>
    <xf numFmtId="0" fontId="39" fillId="4" borderId="13" xfId="5" applyFont="1" applyFill="1" applyBorder="1" applyAlignment="1">
      <alignment vertical="top" wrapText="1"/>
    </xf>
    <xf numFmtId="0" fontId="42" fillId="4" borderId="7" xfId="5" applyFont="1" applyFill="1" applyBorder="1" applyAlignment="1">
      <alignment vertical="top"/>
    </xf>
    <xf numFmtId="0" fontId="42" fillId="4" borderId="37" xfId="5" applyFont="1" applyFill="1" applyBorder="1" applyAlignment="1">
      <alignment vertical="top"/>
    </xf>
    <xf numFmtId="0" fontId="43" fillId="4" borderId="20" xfId="5" applyFont="1" applyFill="1" applyBorder="1" applyAlignment="1">
      <alignment horizontal="center" vertical="center" wrapText="1"/>
    </xf>
    <xf numFmtId="0" fontId="43" fillId="4" borderId="21" xfId="5" applyFont="1" applyFill="1" applyBorder="1" applyAlignment="1">
      <alignment horizontal="center" vertical="center" wrapText="1"/>
    </xf>
    <xf numFmtId="0" fontId="43" fillId="4" borderId="48" xfId="5" applyFont="1" applyFill="1" applyBorder="1" applyAlignment="1">
      <alignment horizontal="center" vertical="center" wrapText="1"/>
    </xf>
    <xf numFmtId="0" fontId="43" fillId="4" borderId="4" xfId="5" applyFont="1" applyFill="1" applyBorder="1" applyAlignment="1">
      <alignment horizontal="center" vertical="center" wrapText="1"/>
    </xf>
    <xf numFmtId="0" fontId="43" fillId="4" borderId="5" xfId="5" applyFont="1" applyFill="1" applyBorder="1" applyAlignment="1">
      <alignment horizontal="center" vertical="center" wrapText="1"/>
    </xf>
    <xf numFmtId="0" fontId="43" fillId="4" borderId="39" xfId="5" applyFont="1" applyFill="1" applyBorder="1" applyAlignment="1">
      <alignment horizontal="center" vertical="center" wrapText="1"/>
    </xf>
    <xf numFmtId="0" fontId="43" fillId="4" borderId="25" xfId="5" applyFont="1" applyFill="1" applyBorder="1" applyAlignment="1">
      <alignment horizontal="center" vertical="center" wrapText="1"/>
    </xf>
    <xf numFmtId="0" fontId="43" fillId="4" borderId="49" xfId="5" applyFont="1" applyFill="1" applyBorder="1" applyAlignment="1">
      <alignment horizontal="center" vertical="center" wrapText="1"/>
    </xf>
    <xf numFmtId="0" fontId="43" fillId="4" borderId="50" xfId="5" applyFont="1" applyFill="1" applyBorder="1" applyAlignment="1">
      <alignment horizontal="center" vertical="center" wrapText="1"/>
    </xf>
    <xf numFmtId="0" fontId="43" fillId="4" borderId="8" xfId="5" applyFont="1" applyFill="1" applyBorder="1" applyAlignment="1">
      <alignment horizontal="center" vertical="center" wrapText="1"/>
    </xf>
    <xf numFmtId="0" fontId="43" fillId="4" borderId="9" xfId="5" applyFont="1" applyFill="1" applyBorder="1" applyAlignment="1">
      <alignment horizontal="center" vertical="center" wrapText="1"/>
    </xf>
    <xf numFmtId="0" fontId="43" fillId="4" borderId="51" xfId="5" applyFont="1" applyFill="1" applyBorder="1" applyAlignment="1">
      <alignment horizontal="center" vertical="center" wrapText="1"/>
    </xf>
    <xf numFmtId="1" fontId="39" fillId="4" borderId="2" xfId="2" quotePrefix="1" applyNumberFormat="1" applyFont="1" applyFill="1" applyBorder="1" applyAlignment="1">
      <alignment horizontal="center" vertical="center"/>
    </xf>
    <xf numFmtId="1" fontId="39" fillId="4" borderId="27" xfId="2" quotePrefix="1" applyNumberFormat="1" applyFont="1" applyFill="1" applyBorder="1" applyAlignment="1">
      <alignment horizontal="center" vertical="center"/>
    </xf>
    <xf numFmtId="1" fontId="39" fillId="4" borderId="3" xfId="2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wrapText="1"/>
    </xf>
    <xf numFmtId="0" fontId="58" fillId="0" borderId="2" xfId="4" applyFont="1" applyBorder="1" applyAlignment="1">
      <alignment horizontal="center" vertical="center" textRotation="90" wrapText="1"/>
    </xf>
    <xf numFmtId="0" fontId="58" fillId="0" borderId="3" xfId="4" applyFont="1" applyBorder="1" applyAlignment="1">
      <alignment horizontal="center" vertical="center" textRotation="90" wrapText="1"/>
    </xf>
    <xf numFmtId="0" fontId="58" fillId="0" borderId="12" xfId="4" applyFont="1" applyBorder="1" applyAlignment="1">
      <alignment horizontal="center" vertical="center" textRotation="90" wrapText="1"/>
    </xf>
    <xf numFmtId="0" fontId="59" fillId="0" borderId="2" xfId="4" applyFont="1" applyBorder="1" applyAlignment="1">
      <alignment horizontal="center" vertical="center" textRotation="90" wrapText="1"/>
    </xf>
    <xf numFmtId="0" fontId="59" fillId="0" borderId="3" xfId="4" applyFont="1" applyBorder="1" applyAlignment="1">
      <alignment horizontal="center" vertical="center" textRotation="90" wrapText="1"/>
    </xf>
    <xf numFmtId="0" fontId="59" fillId="0" borderId="12" xfId="4" applyFont="1" applyBorder="1" applyAlignment="1">
      <alignment horizontal="center" vertical="center" textRotation="90" wrapText="1"/>
    </xf>
    <xf numFmtId="0" fontId="58" fillId="0" borderId="1" xfId="4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58" fillId="0" borderId="1" xfId="4" applyFont="1" applyBorder="1" applyAlignment="1">
      <alignment horizontal="center" vertical="center"/>
    </xf>
    <xf numFmtId="0" fontId="39" fillId="4" borderId="30" xfId="5" applyFont="1" applyFill="1" applyBorder="1" applyAlignment="1">
      <alignment vertical="top" wrapText="1"/>
    </xf>
    <xf numFmtId="0" fontId="39" fillId="4" borderId="46" xfId="5" applyFont="1" applyFill="1" applyBorder="1" applyAlignment="1">
      <alignment vertical="top" wrapText="1"/>
    </xf>
    <xf numFmtId="0" fontId="42" fillId="4" borderId="47" xfId="5" applyFont="1" applyFill="1" applyBorder="1" applyAlignment="1">
      <alignment vertical="top"/>
    </xf>
    <xf numFmtId="0" fontId="43" fillId="4" borderId="2" xfId="5" applyFont="1" applyFill="1" applyBorder="1"/>
    <xf numFmtId="0" fontId="43" fillId="4" borderId="56" xfId="5" applyFont="1" applyFill="1" applyBorder="1" applyAlignment="1">
      <alignment horizontal="center" vertical="center" wrapText="1"/>
    </xf>
    <xf numFmtId="0" fontId="43" fillId="4" borderId="57" xfId="5" applyFont="1" applyFill="1" applyBorder="1" applyAlignment="1">
      <alignment horizontal="center" vertical="center" wrapText="1"/>
    </xf>
    <xf numFmtId="0" fontId="43" fillId="4" borderId="58" xfId="5" applyFont="1" applyFill="1" applyBorder="1" applyAlignment="1">
      <alignment horizontal="center" vertical="center" wrapText="1"/>
    </xf>
    <xf numFmtId="0" fontId="39" fillId="4" borderId="53" xfId="5" applyFont="1" applyFill="1" applyBorder="1"/>
    <xf numFmtId="0" fontId="39" fillId="4" borderId="55" xfId="5" applyFont="1" applyFill="1" applyBorder="1"/>
    <xf numFmtId="0" fontId="39" fillId="4" borderId="56" xfId="5" applyFont="1" applyFill="1" applyBorder="1"/>
    <xf numFmtId="0" fontId="39" fillId="4" borderId="34" xfId="5" applyFont="1" applyFill="1" applyBorder="1"/>
    <xf numFmtId="0" fontId="43" fillId="4" borderId="53" xfId="5" applyFont="1" applyFill="1" applyBorder="1"/>
    <xf numFmtId="0" fontId="43" fillId="4" borderId="55" xfId="5" applyFont="1" applyFill="1" applyBorder="1"/>
    <xf numFmtId="0" fontId="43" fillId="4" borderId="56" xfId="5" applyFont="1" applyFill="1" applyBorder="1"/>
    <xf numFmtId="0" fontId="1" fillId="4" borderId="0" xfId="5" applyFill="1" applyBorder="1"/>
    <xf numFmtId="0" fontId="62" fillId="4" borderId="0" xfId="5" applyFont="1" applyFill="1" applyBorder="1"/>
    <xf numFmtId="0" fontId="44" fillId="4" borderId="0" xfId="5" applyFont="1" applyFill="1" applyBorder="1"/>
    <xf numFmtId="0" fontId="63" fillId="4" borderId="0" xfId="5" applyFont="1" applyFill="1" applyBorder="1"/>
    <xf numFmtId="0" fontId="62" fillId="6" borderId="0" xfId="5" applyFont="1" applyFill="1" applyBorder="1"/>
    <xf numFmtId="0" fontId="63" fillId="3" borderId="0" xfId="5" applyFont="1" applyFill="1" applyBorder="1"/>
    <xf numFmtId="0" fontId="44" fillId="6" borderId="0" xfId="5" applyFont="1" applyFill="1" applyBorder="1"/>
    <xf numFmtId="0" fontId="1" fillId="3" borderId="0" xfId="5" applyFill="1" applyBorder="1"/>
    <xf numFmtId="0" fontId="36" fillId="14" borderId="1" xfId="1" quotePrefix="1" applyFont="1" applyFill="1" applyBorder="1" applyAlignment="1">
      <alignment horizontal="center" vertical="center" wrapText="1"/>
    </xf>
    <xf numFmtId="0" fontId="14" fillId="14" borderId="4" xfId="1" quotePrefix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3"/>
    <cellStyle name="Обычный 2 2 2" xfId="6"/>
    <cellStyle name="Обычный 2 3" xfId="5"/>
    <cellStyle name="Обычный 3" xfId="4"/>
    <cellStyle name="Обычный_УЧЕБНЫ~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7"/>
  <sheetViews>
    <sheetView zoomScale="80" zoomScaleNormal="80" workbookViewId="0">
      <selection activeCell="V18" sqref="V18"/>
    </sheetView>
  </sheetViews>
  <sheetFormatPr defaultRowHeight="12.75" x14ac:dyDescent="0.2"/>
  <cols>
    <col min="1" max="1" width="8" style="39" customWidth="1"/>
    <col min="2" max="2" width="4" style="144" customWidth="1"/>
    <col min="3" max="53" width="4" style="145" customWidth="1"/>
    <col min="54" max="54" width="6.42578125" style="39" customWidth="1"/>
    <col min="55" max="55" width="7.140625" style="39" customWidth="1"/>
    <col min="56" max="56" width="5.42578125" style="39" customWidth="1"/>
    <col min="57" max="57" width="7.7109375" style="39" customWidth="1"/>
    <col min="58" max="58" width="9" style="39" customWidth="1"/>
    <col min="59" max="59" width="6.85546875" style="39" customWidth="1"/>
    <col min="60" max="60" width="7.28515625" style="39" customWidth="1"/>
    <col min="61" max="63" width="6.85546875" style="39" customWidth="1"/>
    <col min="64" max="64" width="8.5703125" style="39" customWidth="1"/>
    <col min="65" max="66" width="5.5703125" style="39" customWidth="1"/>
    <col min="67" max="68" width="9.140625" style="39"/>
    <col min="69" max="69" width="5.5703125" style="39" customWidth="1"/>
    <col min="70" max="70" width="3.5703125" style="39" customWidth="1"/>
    <col min="71" max="71" width="3.42578125" style="39" customWidth="1"/>
    <col min="72" max="72" width="4.42578125" style="39" customWidth="1"/>
    <col min="73" max="73" width="4.140625" style="39" customWidth="1"/>
    <col min="74" max="74" width="3.85546875" style="39" customWidth="1"/>
    <col min="75" max="75" width="4.5703125" style="39" customWidth="1"/>
    <col min="76" max="76" width="3.5703125" style="39" customWidth="1"/>
    <col min="77" max="77" width="3.42578125" style="39" customWidth="1"/>
    <col min="78" max="78" width="3.85546875" style="39" customWidth="1"/>
    <col min="79" max="79" width="3.42578125" style="39" customWidth="1"/>
    <col min="80" max="80" width="4.140625" style="39" customWidth="1"/>
    <col min="81" max="81" width="4" style="39" customWidth="1"/>
    <col min="82" max="83" width="3.28515625" style="39" customWidth="1"/>
    <col min="84" max="85" width="3.5703125" style="39" customWidth="1"/>
    <col min="86" max="87" width="4" style="39" customWidth="1"/>
    <col min="88" max="88" width="3.85546875" style="39" customWidth="1"/>
    <col min="89" max="89" width="3.5703125" style="39" customWidth="1"/>
    <col min="90" max="90" width="4" style="39" customWidth="1"/>
    <col min="91" max="91" width="4.140625" style="39" customWidth="1"/>
    <col min="92" max="92" width="3.5703125" style="39" customWidth="1"/>
    <col min="93" max="93" width="3.85546875" style="39" customWidth="1"/>
    <col min="94" max="94" width="4.42578125" style="39" customWidth="1"/>
    <col min="95" max="95" width="3.85546875" style="39" customWidth="1"/>
    <col min="96" max="96" width="3.42578125" style="39" customWidth="1"/>
    <col min="97" max="97" width="3.85546875" style="39" customWidth="1"/>
    <col min="98" max="98" width="4" style="39" customWidth="1"/>
    <col min="99" max="101" width="3.85546875" style="39" customWidth="1"/>
    <col min="102" max="102" width="4.5703125" style="39" customWidth="1"/>
    <col min="103" max="103" width="3.85546875" style="39" customWidth="1"/>
    <col min="104" max="105" width="4" style="39" customWidth="1"/>
    <col min="106" max="110" width="3.85546875" style="39" customWidth="1"/>
    <col min="111" max="111" width="3.5703125" style="39" customWidth="1"/>
    <col min="112" max="113" width="3.85546875" style="39" customWidth="1"/>
    <col min="114" max="115" width="3.42578125" style="39" customWidth="1"/>
    <col min="116" max="116" width="3.5703125" style="39" customWidth="1"/>
    <col min="117" max="117" width="4" style="39" customWidth="1"/>
    <col min="118" max="118" width="3.5703125" style="39" customWidth="1"/>
    <col min="119" max="120" width="3.85546875" style="39" customWidth="1"/>
    <col min="121" max="121" width="3.5703125" style="39" customWidth="1"/>
    <col min="122" max="122" width="4.42578125" style="39" customWidth="1"/>
    <col min="123" max="123" width="5.5703125" style="39" customWidth="1"/>
    <col min="124" max="124" width="6.85546875" style="39" customWidth="1"/>
    <col min="125" max="125" width="6.140625" style="39" customWidth="1"/>
    <col min="126" max="126" width="6.7109375" style="39" customWidth="1"/>
    <col min="127" max="127" width="6.85546875" style="39" customWidth="1"/>
    <col min="128" max="128" width="7.7109375" style="39" customWidth="1"/>
    <col min="129" max="129" width="9.140625" style="39"/>
    <col min="130" max="130" width="5.85546875" style="39" customWidth="1"/>
    <col min="131" max="131" width="4.42578125" style="39" customWidth="1"/>
    <col min="132" max="132" width="5.28515625" style="39" customWidth="1"/>
    <col min="133" max="16384" width="9.140625" style="39"/>
  </cols>
  <sheetData>
    <row r="1" spans="1:255" ht="21" customHeight="1" thickBot="1" x14ac:dyDescent="0.35">
      <c r="A1" s="551" t="s">
        <v>52</v>
      </c>
      <c r="B1" s="551"/>
      <c r="C1" s="551"/>
      <c r="D1" s="551"/>
      <c r="E1" s="551"/>
      <c r="F1" s="551"/>
      <c r="G1" s="551"/>
      <c r="H1" s="551"/>
      <c r="I1" s="551"/>
      <c r="J1" s="551"/>
      <c r="K1" s="551"/>
      <c r="L1" s="551"/>
      <c r="M1" s="551"/>
      <c r="N1" s="551"/>
      <c r="O1" s="551"/>
      <c r="P1" s="551"/>
      <c r="Q1" s="551"/>
      <c r="R1" s="551"/>
      <c r="S1" s="551"/>
      <c r="T1" s="551"/>
      <c r="U1" s="551"/>
      <c r="V1" s="551"/>
      <c r="W1" s="551"/>
      <c r="X1" s="551"/>
      <c r="Y1" s="551"/>
      <c r="Z1" s="551"/>
      <c r="AA1" s="551"/>
      <c r="AB1" s="551"/>
      <c r="AC1" s="551"/>
      <c r="AD1" s="551"/>
      <c r="AE1" s="551"/>
      <c r="AF1" s="551"/>
      <c r="AG1" s="551"/>
      <c r="AH1" s="551"/>
      <c r="AI1" s="551"/>
      <c r="AJ1" s="551"/>
      <c r="AK1" s="551"/>
      <c r="AL1" s="551"/>
      <c r="AM1" s="551"/>
      <c r="AN1" s="551"/>
      <c r="AO1" s="551"/>
      <c r="AP1" s="551"/>
      <c r="AQ1" s="551"/>
      <c r="AR1" s="551"/>
      <c r="AS1" s="551"/>
      <c r="AT1" s="551"/>
      <c r="AU1" s="551"/>
      <c r="AV1" s="551"/>
      <c r="AW1" s="551"/>
      <c r="AX1" s="551"/>
      <c r="AY1" s="551"/>
      <c r="AZ1" s="551"/>
      <c r="BA1" s="551"/>
      <c r="BB1" s="551"/>
      <c r="BC1" s="551"/>
      <c r="BD1" s="551"/>
      <c r="BE1" s="551"/>
      <c r="BF1" s="551"/>
      <c r="BG1" s="551"/>
      <c r="BH1" s="551"/>
      <c r="BI1" s="551"/>
      <c r="BJ1" s="551"/>
      <c r="BK1" s="551"/>
      <c r="BL1" s="551"/>
    </row>
    <row r="2" spans="1:255" s="44" customFormat="1" ht="65.25" customHeight="1" thickBot="1" x14ac:dyDescent="0.3">
      <c r="A2" s="40"/>
      <c r="B2" s="41" t="s">
        <v>53</v>
      </c>
      <c r="C2" s="41"/>
      <c r="D2" s="41"/>
      <c r="E2" s="41"/>
      <c r="F2" s="41" t="s">
        <v>54</v>
      </c>
      <c r="G2" s="41" t="s">
        <v>55</v>
      </c>
      <c r="H2" s="41"/>
      <c r="I2" s="41"/>
      <c r="J2" s="41"/>
      <c r="K2" s="41" t="s">
        <v>56</v>
      </c>
      <c r="L2" s="41"/>
      <c r="M2" s="41"/>
      <c r="N2" s="41"/>
      <c r="O2" s="41" t="s">
        <v>57</v>
      </c>
      <c r="P2" s="41"/>
      <c r="Q2" s="41"/>
      <c r="R2" s="41"/>
      <c r="S2" s="41"/>
      <c r="T2" s="41" t="s">
        <v>58</v>
      </c>
      <c r="U2" s="41"/>
      <c r="V2" s="41"/>
      <c r="W2" s="41" t="s">
        <v>54</v>
      </c>
      <c r="X2" s="41" t="s">
        <v>59</v>
      </c>
      <c r="Y2" s="41"/>
      <c r="Z2" s="41"/>
      <c r="AA2" s="41"/>
      <c r="AB2" s="41" t="s">
        <v>60</v>
      </c>
      <c r="AC2" s="41"/>
      <c r="AD2" s="41"/>
      <c r="AE2" s="41"/>
      <c r="AF2" s="41"/>
      <c r="AG2" s="41" t="s">
        <v>61</v>
      </c>
      <c r="AH2" s="41"/>
      <c r="AI2" s="41"/>
      <c r="AJ2" s="41"/>
      <c r="AK2" s="41" t="s">
        <v>62</v>
      </c>
      <c r="AL2" s="41"/>
      <c r="AM2" s="41"/>
      <c r="AN2" s="41"/>
      <c r="AO2" s="41" t="s">
        <v>63</v>
      </c>
      <c r="AP2" s="41"/>
      <c r="AQ2" s="41"/>
      <c r="AR2" s="41"/>
      <c r="AS2" s="41"/>
      <c r="AT2" s="41" t="s">
        <v>64</v>
      </c>
      <c r="AU2" s="41"/>
      <c r="AV2" s="41"/>
      <c r="AW2" s="41"/>
      <c r="AX2" s="41" t="s">
        <v>65</v>
      </c>
      <c r="AY2" s="41"/>
      <c r="AZ2" s="41"/>
      <c r="BA2" s="42"/>
      <c r="BB2" s="552" t="s">
        <v>66</v>
      </c>
      <c r="BC2" s="553"/>
      <c r="BD2" s="554" t="s">
        <v>67</v>
      </c>
      <c r="BE2" s="555"/>
      <c r="BF2" s="555"/>
      <c r="BG2" s="553"/>
      <c r="BH2" s="556" t="s">
        <v>68</v>
      </c>
      <c r="BI2" s="558" t="s">
        <v>69</v>
      </c>
      <c r="BJ2" s="556" t="s">
        <v>70</v>
      </c>
      <c r="BK2" s="556" t="s">
        <v>71</v>
      </c>
      <c r="BL2" s="560" t="s">
        <v>72</v>
      </c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3"/>
      <c r="IU2" s="43"/>
    </row>
    <row r="3" spans="1:255" s="55" customFormat="1" ht="99" customHeight="1" thickBot="1" x14ac:dyDescent="0.3">
      <c r="A3" s="45" t="s">
        <v>73</v>
      </c>
      <c r="B3" s="46" t="s">
        <v>74</v>
      </c>
      <c r="C3" s="47" t="s">
        <v>75</v>
      </c>
      <c r="D3" s="48" t="s">
        <v>76</v>
      </c>
      <c r="E3" s="48" t="s">
        <v>77</v>
      </c>
      <c r="F3" s="49" t="s">
        <v>78</v>
      </c>
      <c r="G3" s="50" t="s">
        <v>79</v>
      </c>
      <c r="H3" s="48" t="s">
        <v>80</v>
      </c>
      <c r="I3" s="48" t="s">
        <v>81</v>
      </c>
      <c r="J3" s="48" t="s">
        <v>82</v>
      </c>
      <c r="K3" s="50" t="s">
        <v>83</v>
      </c>
      <c r="L3" s="47" t="s">
        <v>84</v>
      </c>
      <c r="M3" s="48" t="s">
        <v>85</v>
      </c>
      <c r="N3" s="48" t="s">
        <v>86</v>
      </c>
      <c r="O3" s="48" t="s">
        <v>87</v>
      </c>
      <c r="P3" s="48" t="s">
        <v>75</v>
      </c>
      <c r="Q3" s="48" t="s">
        <v>76</v>
      </c>
      <c r="R3" s="48" t="s">
        <v>77</v>
      </c>
      <c r="S3" s="48" t="s">
        <v>88</v>
      </c>
      <c r="T3" s="48" t="s">
        <v>89</v>
      </c>
      <c r="U3" s="47" t="s">
        <v>90</v>
      </c>
      <c r="V3" s="48" t="s">
        <v>91</v>
      </c>
      <c r="W3" s="49" t="s">
        <v>92</v>
      </c>
      <c r="X3" s="48" t="s">
        <v>93</v>
      </c>
      <c r="Y3" s="48" t="s">
        <v>94</v>
      </c>
      <c r="Z3" s="48" t="s">
        <v>95</v>
      </c>
      <c r="AA3" s="49" t="s">
        <v>96</v>
      </c>
      <c r="AB3" s="48" t="s">
        <v>93</v>
      </c>
      <c r="AC3" s="48" t="s">
        <v>94</v>
      </c>
      <c r="AD3" s="48" t="s">
        <v>97</v>
      </c>
      <c r="AE3" s="48" t="s">
        <v>98</v>
      </c>
      <c r="AF3" s="49" t="s">
        <v>99</v>
      </c>
      <c r="AG3" s="48" t="s">
        <v>79</v>
      </c>
      <c r="AH3" s="48" t="s">
        <v>100</v>
      </c>
      <c r="AI3" s="48" t="s">
        <v>101</v>
      </c>
      <c r="AJ3" s="49" t="s">
        <v>102</v>
      </c>
      <c r="AK3" s="48" t="s">
        <v>103</v>
      </c>
      <c r="AL3" s="48" t="s">
        <v>104</v>
      </c>
      <c r="AM3" s="48" t="s">
        <v>105</v>
      </c>
      <c r="AN3" s="48" t="s">
        <v>106</v>
      </c>
      <c r="AO3" s="48" t="s">
        <v>107</v>
      </c>
      <c r="AP3" s="47" t="s">
        <v>75</v>
      </c>
      <c r="AQ3" s="48" t="s">
        <v>76</v>
      </c>
      <c r="AR3" s="48" t="s">
        <v>108</v>
      </c>
      <c r="AS3" s="49" t="s">
        <v>109</v>
      </c>
      <c r="AT3" s="48" t="s">
        <v>79</v>
      </c>
      <c r="AU3" s="48" t="s">
        <v>100</v>
      </c>
      <c r="AV3" s="48" t="s">
        <v>101</v>
      </c>
      <c r="AW3" s="49" t="s">
        <v>110</v>
      </c>
      <c r="AX3" s="48" t="s">
        <v>83</v>
      </c>
      <c r="AY3" s="48" t="s">
        <v>84</v>
      </c>
      <c r="AZ3" s="48" t="s">
        <v>85</v>
      </c>
      <c r="BA3" s="51" t="s">
        <v>111</v>
      </c>
      <c r="BB3" s="52" t="s">
        <v>112</v>
      </c>
      <c r="BC3" s="53" t="s">
        <v>113</v>
      </c>
      <c r="BD3" s="54" t="s">
        <v>114</v>
      </c>
      <c r="BE3" s="54" t="s">
        <v>115</v>
      </c>
      <c r="BF3" s="54" t="s">
        <v>116</v>
      </c>
      <c r="BG3" s="54" t="s">
        <v>117</v>
      </c>
      <c r="BH3" s="557"/>
      <c r="BI3" s="559"/>
      <c r="BJ3" s="557"/>
      <c r="BK3" s="557"/>
      <c r="BL3" s="561"/>
    </row>
    <row r="4" spans="1:255" s="63" customFormat="1" ht="16.899999999999999" customHeight="1" x14ac:dyDescent="0.25">
      <c r="A4" s="56"/>
      <c r="B4" s="57" t="s">
        <v>118</v>
      </c>
      <c r="C4" s="57">
        <v>2</v>
      </c>
      <c r="D4" s="57">
        <v>3</v>
      </c>
      <c r="E4" s="57">
        <v>4</v>
      </c>
      <c r="F4" s="58">
        <v>5</v>
      </c>
      <c r="G4" s="57">
        <v>6</v>
      </c>
      <c r="H4" s="57">
        <v>7</v>
      </c>
      <c r="I4" s="57">
        <v>8</v>
      </c>
      <c r="J4" s="57">
        <v>9</v>
      </c>
      <c r="K4" s="57">
        <v>10</v>
      </c>
      <c r="L4" s="57">
        <v>11</v>
      </c>
      <c r="M4" s="57">
        <v>12</v>
      </c>
      <c r="N4" s="57">
        <v>13</v>
      </c>
      <c r="O4" s="57">
        <v>14</v>
      </c>
      <c r="P4" s="57">
        <v>15</v>
      </c>
      <c r="Q4" s="57">
        <v>16</v>
      </c>
      <c r="R4" s="57">
        <v>17</v>
      </c>
      <c r="S4" s="57">
        <v>18</v>
      </c>
      <c r="T4" s="57">
        <v>19</v>
      </c>
      <c r="U4" s="57">
        <v>20</v>
      </c>
      <c r="V4" s="57">
        <v>21</v>
      </c>
      <c r="W4" s="58">
        <v>22</v>
      </c>
      <c r="X4" s="57">
        <v>23</v>
      </c>
      <c r="Y4" s="57">
        <v>24</v>
      </c>
      <c r="Z4" s="57">
        <v>25</v>
      </c>
      <c r="AA4" s="58">
        <v>26</v>
      </c>
      <c r="AB4" s="57">
        <v>27</v>
      </c>
      <c r="AC4" s="57">
        <v>28</v>
      </c>
      <c r="AD4" s="57">
        <v>29</v>
      </c>
      <c r="AE4" s="57">
        <v>30</v>
      </c>
      <c r="AF4" s="58">
        <v>31</v>
      </c>
      <c r="AG4" s="57">
        <v>32</v>
      </c>
      <c r="AH4" s="57">
        <v>33</v>
      </c>
      <c r="AI4" s="57">
        <v>34</v>
      </c>
      <c r="AJ4" s="58">
        <v>35</v>
      </c>
      <c r="AK4" s="57">
        <v>36</v>
      </c>
      <c r="AL4" s="57">
        <v>37</v>
      </c>
      <c r="AM4" s="57">
        <v>38</v>
      </c>
      <c r="AN4" s="57">
        <v>39</v>
      </c>
      <c r="AO4" s="57">
        <v>40</v>
      </c>
      <c r="AP4" s="57">
        <v>41</v>
      </c>
      <c r="AQ4" s="57">
        <v>42</v>
      </c>
      <c r="AR4" s="57">
        <v>43</v>
      </c>
      <c r="AS4" s="58">
        <v>44</v>
      </c>
      <c r="AT4" s="57">
        <v>45</v>
      </c>
      <c r="AU4" s="57">
        <v>46</v>
      </c>
      <c r="AV4" s="57">
        <v>47</v>
      </c>
      <c r="AW4" s="58">
        <v>48</v>
      </c>
      <c r="AX4" s="57">
        <v>49</v>
      </c>
      <c r="AY4" s="57">
        <v>50</v>
      </c>
      <c r="AZ4" s="57">
        <v>51</v>
      </c>
      <c r="BA4" s="59">
        <v>52</v>
      </c>
      <c r="BB4" s="56"/>
      <c r="BC4" s="57"/>
      <c r="BD4" s="60"/>
      <c r="BE4" s="60"/>
      <c r="BF4" s="60"/>
      <c r="BG4" s="60"/>
      <c r="BH4" s="60"/>
      <c r="BI4" s="61"/>
      <c r="BJ4" s="61"/>
      <c r="BK4" s="61"/>
      <c r="BL4" s="62"/>
    </row>
    <row r="5" spans="1:255" s="78" customFormat="1" ht="30" customHeight="1" x14ac:dyDescent="0.2">
      <c r="A5" s="266">
        <v>1</v>
      </c>
      <c r="B5" s="64"/>
      <c r="C5" s="64"/>
      <c r="D5" s="64"/>
      <c r="E5" s="64"/>
      <c r="F5" s="64"/>
      <c r="G5" s="64"/>
      <c r="H5" s="64"/>
      <c r="I5" s="71">
        <v>17</v>
      </c>
      <c r="J5" s="64"/>
      <c r="K5" s="64"/>
      <c r="L5" s="64"/>
      <c r="M5" s="64"/>
      <c r="N5" s="64"/>
      <c r="O5" s="64"/>
      <c r="P5" s="158"/>
      <c r="Q5" s="71"/>
      <c r="R5" s="158"/>
      <c r="S5" s="479" t="s">
        <v>121</v>
      </c>
      <c r="T5" s="479" t="s">
        <v>121</v>
      </c>
      <c r="U5" s="67"/>
      <c r="V5" s="67"/>
      <c r="W5" s="67"/>
      <c r="X5" s="67"/>
      <c r="Y5" s="67"/>
      <c r="Z5" s="67"/>
      <c r="AA5" s="67"/>
      <c r="AB5" s="67"/>
      <c r="AC5" s="67"/>
      <c r="AD5" s="267">
        <v>22</v>
      </c>
      <c r="AE5" s="68"/>
      <c r="AF5" s="64"/>
      <c r="AG5" s="64" t="s">
        <v>54</v>
      </c>
      <c r="AH5" s="69"/>
      <c r="AI5" s="69"/>
      <c r="AJ5" s="69"/>
      <c r="AK5" s="69"/>
      <c r="AL5" s="69"/>
      <c r="AM5" s="69"/>
      <c r="AN5" s="69"/>
      <c r="AO5" s="80" t="s">
        <v>123</v>
      </c>
      <c r="AP5" s="80" t="s">
        <v>123</v>
      </c>
      <c r="AQ5" s="158"/>
      <c r="AR5" s="158"/>
      <c r="AS5" s="65" t="s">
        <v>121</v>
      </c>
      <c r="AT5" s="66" t="s">
        <v>121</v>
      </c>
      <c r="AU5" s="71" t="s">
        <v>121</v>
      </c>
      <c r="AV5" s="71" t="s">
        <v>121</v>
      </c>
      <c r="AW5" s="65" t="s">
        <v>121</v>
      </c>
      <c r="AX5" s="66" t="s">
        <v>121</v>
      </c>
      <c r="AY5" s="71" t="s">
        <v>121</v>
      </c>
      <c r="AZ5" s="71" t="s">
        <v>121</v>
      </c>
      <c r="BA5" s="70" t="s">
        <v>121</v>
      </c>
      <c r="BB5" s="72">
        <f>I5+AD5</f>
        <v>39</v>
      </c>
      <c r="BC5" s="73">
        <f>BB5*36</f>
        <v>1404</v>
      </c>
      <c r="BD5" s="75">
        <v>2</v>
      </c>
      <c r="BE5" s="74">
        <v>0</v>
      </c>
      <c r="BF5" s="74"/>
      <c r="BG5" s="74"/>
      <c r="BH5" s="74"/>
      <c r="BI5" s="74">
        <v>11</v>
      </c>
      <c r="BJ5" s="76">
        <f>BH5+BG5+BF5+BE5+BD5+BB5</f>
        <v>41</v>
      </c>
      <c r="BK5" s="76">
        <f>BJ5*36</f>
        <v>1476</v>
      </c>
      <c r="BL5" s="77">
        <f>BB5+BD5+BE5+BF5+BG5+BH5+BI5</f>
        <v>52</v>
      </c>
      <c r="BQ5" s="79"/>
      <c r="EE5" s="79"/>
    </row>
    <row r="6" spans="1:255" s="90" customFormat="1" ht="30" customHeight="1" thickBot="1" x14ac:dyDescent="0.25">
      <c r="A6" s="82">
        <v>2</v>
      </c>
      <c r="B6" s="80" t="s">
        <v>123</v>
      </c>
      <c r="C6" s="269" t="s">
        <v>124</v>
      </c>
      <c r="D6" s="269" t="s">
        <v>124</v>
      </c>
      <c r="E6" s="269" t="s">
        <v>124</v>
      </c>
      <c r="F6" s="272">
        <v>13</v>
      </c>
      <c r="G6" s="83"/>
      <c r="H6" s="482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480" t="s">
        <v>121</v>
      </c>
      <c r="T6" s="480" t="s">
        <v>121</v>
      </c>
      <c r="U6" s="270"/>
      <c r="V6" s="270"/>
      <c r="W6" s="270"/>
      <c r="X6" s="270"/>
      <c r="Y6" s="270"/>
      <c r="Z6" s="270"/>
      <c r="AA6" s="270"/>
      <c r="AB6" s="270"/>
      <c r="AC6" s="270"/>
      <c r="AD6" s="271">
        <v>11</v>
      </c>
      <c r="AE6" s="270"/>
      <c r="AF6" s="268" t="s">
        <v>125</v>
      </c>
      <c r="AG6" s="268" t="s">
        <v>125</v>
      </c>
      <c r="AH6" s="268" t="s">
        <v>125</v>
      </c>
      <c r="AI6" s="268" t="s">
        <v>119</v>
      </c>
      <c r="AJ6" s="268" t="s">
        <v>119</v>
      </c>
      <c r="AK6" s="269" t="s">
        <v>126</v>
      </c>
      <c r="AL6" s="269" t="s">
        <v>126</v>
      </c>
      <c r="AM6" s="269" t="s">
        <v>126</v>
      </c>
      <c r="AN6" s="269" t="s">
        <v>126</v>
      </c>
      <c r="AO6" s="269" t="s">
        <v>122</v>
      </c>
      <c r="AP6" s="269" t="s">
        <v>122</v>
      </c>
      <c r="AQ6" s="269" t="s">
        <v>122</v>
      </c>
      <c r="AR6" s="481" t="s">
        <v>127</v>
      </c>
      <c r="AS6" s="86" t="s">
        <v>128</v>
      </c>
      <c r="AT6" s="87" t="s">
        <v>129</v>
      </c>
      <c r="AU6" s="85" t="s">
        <v>130</v>
      </c>
      <c r="AV6" s="85" t="s">
        <v>131</v>
      </c>
      <c r="AW6" s="86" t="s">
        <v>132</v>
      </c>
      <c r="AX6" s="87" t="s">
        <v>121</v>
      </c>
      <c r="AY6" s="84"/>
      <c r="AZ6" s="84"/>
      <c r="BA6" s="88"/>
      <c r="BB6" s="273">
        <f>F6+AD6</f>
        <v>24</v>
      </c>
      <c r="BC6" s="73">
        <f>BB6*36</f>
        <v>864</v>
      </c>
      <c r="BD6" s="74">
        <v>6</v>
      </c>
      <c r="BE6" s="89">
        <v>10</v>
      </c>
      <c r="BF6" s="89"/>
      <c r="BG6" s="74"/>
      <c r="BH6" s="74">
        <v>1</v>
      </c>
      <c r="BI6" s="74">
        <v>2</v>
      </c>
      <c r="BJ6" s="76">
        <f>BH6+BG6+BF6+BE6+BD6+BB6</f>
        <v>41</v>
      </c>
      <c r="BK6" s="76">
        <f>BJ6*36</f>
        <v>1476</v>
      </c>
      <c r="BL6" s="77">
        <f>BB6+BD6+BE6+BF6+BG6+BH6+BI6</f>
        <v>43</v>
      </c>
    </row>
    <row r="7" spans="1:255" s="99" customFormat="1" ht="19.149999999999999" customHeight="1" thickBot="1" x14ac:dyDescent="0.3">
      <c r="A7" s="91"/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4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 t="s">
        <v>133</v>
      </c>
      <c r="BA7" s="93"/>
      <c r="BB7" s="95">
        <f t="shared" ref="BB7:BL7" si="0">SUM(BB5:BB6)</f>
        <v>63</v>
      </c>
      <c r="BC7" s="95">
        <f t="shared" si="0"/>
        <v>2268</v>
      </c>
      <c r="BD7" s="95">
        <f t="shared" si="0"/>
        <v>8</v>
      </c>
      <c r="BE7" s="96">
        <f t="shared" si="0"/>
        <v>10</v>
      </c>
      <c r="BF7" s="95">
        <f t="shared" si="0"/>
        <v>0</v>
      </c>
      <c r="BG7" s="95">
        <f t="shared" si="0"/>
        <v>0</v>
      </c>
      <c r="BH7" s="95">
        <f t="shared" si="0"/>
        <v>1</v>
      </c>
      <c r="BI7" s="95">
        <f t="shared" si="0"/>
        <v>13</v>
      </c>
      <c r="BJ7" s="97">
        <f t="shared" si="0"/>
        <v>82</v>
      </c>
      <c r="BK7" s="97">
        <f t="shared" si="0"/>
        <v>2952</v>
      </c>
      <c r="BL7" s="98">
        <f t="shared" si="0"/>
        <v>95</v>
      </c>
    </row>
    <row r="8" spans="1:255" s="90" customFormat="1" ht="19.149999999999999" customHeight="1" x14ac:dyDescent="0.25">
      <c r="A8" s="100"/>
      <c r="B8" s="101" t="s">
        <v>134</v>
      </c>
      <c r="C8" s="102"/>
      <c r="D8" s="102"/>
      <c r="E8" s="102"/>
      <c r="F8" s="102"/>
      <c r="G8" s="102"/>
      <c r="H8" s="102"/>
      <c r="J8" s="102"/>
      <c r="K8" s="102"/>
      <c r="L8" s="102"/>
      <c r="M8" s="102"/>
      <c r="N8" s="102"/>
      <c r="O8" s="102"/>
      <c r="P8" s="102"/>
      <c r="Q8" s="102"/>
      <c r="R8" s="546" t="s">
        <v>115</v>
      </c>
      <c r="S8" s="547"/>
      <c r="T8" s="547"/>
      <c r="U8" s="547"/>
      <c r="V8" s="547"/>
      <c r="W8" s="547"/>
      <c r="X8" s="547"/>
      <c r="Y8" s="547"/>
      <c r="Z8" s="102"/>
      <c r="AA8" s="546" t="s">
        <v>316</v>
      </c>
      <c r="AB8" s="547"/>
      <c r="AC8" s="547"/>
      <c r="AD8" s="547"/>
      <c r="AE8" s="547"/>
      <c r="AF8" s="547"/>
      <c r="AG8" s="547"/>
      <c r="AH8" s="547"/>
      <c r="AI8" s="102"/>
      <c r="AJ8" s="102"/>
      <c r="AK8" s="548" t="s">
        <v>135</v>
      </c>
      <c r="AL8" s="549"/>
      <c r="AM8" s="549"/>
      <c r="AN8" s="549"/>
      <c r="AO8" s="549"/>
      <c r="AP8" s="549"/>
      <c r="AQ8" s="549"/>
      <c r="AT8" s="103" t="s">
        <v>137</v>
      </c>
      <c r="AY8" s="102"/>
      <c r="AZ8" s="102" t="s">
        <v>54</v>
      </c>
      <c r="BA8" s="102"/>
      <c r="BB8" s="100"/>
      <c r="BC8" s="100"/>
      <c r="BD8" s="100"/>
      <c r="BE8" s="105"/>
      <c r="BF8" s="100"/>
      <c r="BG8" s="100"/>
      <c r="BH8" s="100"/>
      <c r="BI8" s="100"/>
      <c r="BJ8" s="483"/>
      <c r="BK8" s="484"/>
      <c r="BL8" s="483"/>
    </row>
    <row r="9" spans="1:255" s="90" customFormat="1" ht="19.149999999999999" customHeight="1" x14ac:dyDescent="0.25">
      <c r="A9" s="100"/>
      <c r="B9" s="101" t="s">
        <v>136</v>
      </c>
      <c r="C9" s="104"/>
      <c r="D9" s="104"/>
      <c r="E9" s="102"/>
      <c r="F9" s="102"/>
      <c r="G9" s="102"/>
      <c r="I9" s="102"/>
      <c r="J9" s="102"/>
      <c r="K9" s="102" t="s">
        <v>114</v>
      </c>
      <c r="L9" s="102"/>
      <c r="M9" s="102"/>
      <c r="N9" s="102"/>
      <c r="O9" s="102"/>
      <c r="P9" s="102"/>
      <c r="Q9" s="102"/>
      <c r="R9" s="547"/>
      <c r="S9" s="547"/>
      <c r="T9" s="547"/>
      <c r="U9" s="547"/>
      <c r="V9" s="547"/>
      <c r="W9" s="547"/>
      <c r="X9" s="547"/>
      <c r="Y9" s="547"/>
      <c r="Z9" s="102"/>
      <c r="AA9" s="547"/>
      <c r="AB9" s="547"/>
      <c r="AC9" s="547"/>
      <c r="AD9" s="547"/>
      <c r="AE9" s="547"/>
      <c r="AF9" s="547"/>
      <c r="AG9" s="547"/>
      <c r="AH9" s="547"/>
      <c r="AI9" s="102"/>
      <c r="AJ9" s="102"/>
      <c r="AK9" s="549"/>
      <c r="AL9" s="549"/>
      <c r="AM9" s="549"/>
      <c r="AN9" s="549"/>
      <c r="AO9" s="549"/>
      <c r="AP9" s="549"/>
      <c r="AQ9" s="549"/>
      <c r="AY9" s="102"/>
      <c r="AZ9" s="102"/>
      <c r="BA9" s="102"/>
      <c r="BC9" s="100"/>
      <c r="BD9" s="550"/>
      <c r="BE9" s="550"/>
      <c r="BF9" s="550"/>
      <c r="BG9" s="550"/>
      <c r="BH9" s="100"/>
      <c r="BI9" s="103" t="s">
        <v>138</v>
      </c>
      <c r="BJ9" s="103"/>
      <c r="BK9" s="103"/>
      <c r="BL9" s="100"/>
    </row>
    <row r="10" spans="1:255" s="90" customFormat="1" ht="19.149999999999999" customHeight="1" x14ac:dyDescent="0.25">
      <c r="A10" s="100"/>
      <c r="B10" s="101"/>
      <c r="C10" s="104"/>
      <c r="D10" s="104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4"/>
      <c r="S10" s="104"/>
      <c r="T10" s="102"/>
      <c r="AC10" s="104"/>
      <c r="AD10" s="104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10" t="s">
        <v>121</v>
      </c>
      <c r="AU10" s="102"/>
      <c r="AV10" s="102"/>
      <c r="AW10" s="102"/>
      <c r="AX10" s="102"/>
      <c r="AY10" s="102"/>
      <c r="AZ10" s="102"/>
      <c r="BA10" s="102"/>
      <c r="BB10" s="100"/>
      <c r="BC10" s="100"/>
      <c r="BD10" s="550"/>
      <c r="BE10" s="550"/>
      <c r="BF10" s="550"/>
      <c r="BG10" s="550"/>
      <c r="BH10" s="100"/>
      <c r="BI10" s="103" t="s">
        <v>139</v>
      </c>
      <c r="BJ10" s="103"/>
      <c r="BK10" s="103"/>
      <c r="BL10" s="100"/>
    </row>
    <row r="11" spans="1:255" s="90" customFormat="1" ht="19.149999999999999" customHeight="1" x14ac:dyDescent="0.25">
      <c r="A11" s="106"/>
      <c r="B11" s="107"/>
      <c r="C11" s="108"/>
      <c r="D11" s="106"/>
      <c r="E11" s="106"/>
      <c r="F11" s="106"/>
      <c r="G11" s="102"/>
      <c r="H11" s="109"/>
      <c r="I11" s="109"/>
      <c r="J11" s="109"/>
      <c r="K11" s="109"/>
      <c r="L11" s="110"/>
      <c r="M11" s="111" t="s">
        <v>140</v>
      </c>
      <c r="N11" s="109"/>
      <c r="O11" s="109"/>
      <c r="P11" s="109"/>
      <c r="Q11" s="109"/>
      <c r="R11" s="106"/>
      <c r="S11" s="106"/>
      <c r="T11" s="106"/>
      <c r="U11" s="110" t="s">
        <v>141</v>
      </c>
      <c r="V11" s="109"/>
      <c r="W11" s="109"/>
      <c r="X11" s="109"/>
      <c r="Y11" s="109"/>
      <c r="Z11" s="109"/>
      <c r="AA11" s="109"/>
      <c r="AB11" s="109"/>
      <c r="AC11" s="106"/>
      <c r="AD11" s="112" t="s">
        <v>120</v>
      </c>
      <c r="AE11" s="106"/>
      <c r="AF11" s="106"/>
      <c r="AG11" s="109"/>
      <c r="AH11" s="109"/>
      <c r="AI11" s="109"/>
      <c r="AJ11" s="109"/>
      <c r="AK11" s="109"/>
      <c r="AL11" s="110" t="s">
        <v>127</v>
      </c>
      <c r="AN11" s="109"/>
      <c r="AO11" s="109"/>
      <c r="AP11" s="109"/>
      <c r="AQ11" s="109"/>
      <c r="AR11" s="109"/>
      <c r="AS11" s="113"/>
      <c r="AU11" s="109"/>
      <c r="AV11" s="109"/>
      <c r="AW11" s="109"/>
      <c r="AX11" s="109"/>
      <c r="AY11" s="109"/>
      <c r="AZ11" s="109"/>
      <c r="BA11" s="109"/>
      <c r="BC11" s="106"/>
      <c r="BD11" s="113"/>
      <c r="BE11" s="110"/>
      <c r="BF11" s="106"/>
      <c r="BG11" s="106"/>
      <c r="BH11" s="106"/>
      <c r="BI11" s="110" t="s">
        <v>143</v>
      </c>
      <c r="BJ11" s="103"/>
      <c r="BK11" s="103"/>
      <c r="BL11" s="106"/>
    </row>
    <row r="12" spans="1:255" s="90" customFormat="1" ht="19.149999999999999" customHeight="1" x14ac:dyDescent="0.2">
      <c r="B12" s="114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</row>
    <row r="13" spans="1:255" s="78" customFormat="1" ht="19.149999999999999" customHeight="1" x14ac:dyDescent="0.2">
      <c r="A13" s="116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544"/>
      <c r="BC13" s="544"/>
      <c r="BD13" s="545"/>
      <c r="BE13" s="545"/>
      <c r="BF13" s="545"/>
      <c r="BG13" s="545"/>
      <c r="BH13" s="544"/>
      <c r="BI13" s="544"/>
      <c r="BJ13" s="118"/>
      <c r="BK13" s="118"/>
      <c r="BL13" s="544"/>
    </row>
    <row r="14" spans="1:255" s="127" customFormat="1" ht="24" customHeight="1" x14ac:dyDescent="0.2">
      <c r="A14" s="119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1"/>
      <c r="O14" s="121"/>
      <c r="P14" s="121"/>
      <c r="Q14" s="122"/>
      <c r="R14" s="122"/>
      <c r="S14" s="122"/>
      <c r="T14" s="122"/>
      <c r="U14" s="123"/>
      <c r="V14" s="122"/>
      <c r="W14" s="124"/>
      <c r="X14" s="122"/>
      <c r="Y14" s="122"/>
      <c r="Z14" s="122"/>
      <c r="AA14" s="124"/>
      <c r="AB14" s="122"/>
      <c r="AC14" s="122"/>
      <c r="AD14" s="122"/>
      <c r="AE14" s="122"/>
      <c r="AF14" s="124"/>
      <c r="AG14" s="122"/>
      <c r="AH14" s="122"/>
      <c r="AI14" s="122"/>
      <c r="AJ14" s="124"/>
      <c r="AK14" s="122"/>
      <c r="AL14" s="122"/>
      <c r="AM14" s="122"/>
      <c r="AN14" s="122"/>
      <c r="AO14" s="122"/>
      <c r="AP14" s="123"/>
      <c r="AQ14" s="122"/>
      <c r="AR14" s="122"/>
      <c r="AS14" s="124"/>
      <c r="AT14" s="122"/>
      <c r="AU14" s="122"/>
      <c r="AV14" s="122"/>
      <c r="AW14" s="124"/>
      <c r="AX14" s="122"/>
      <c r="AY14" s="122"/>
      <c r="AZ14" s="122"/>
      <c r="BA14" s="122"/>
      <c r="BB14" s="125"/>
      <c r="BC14" s="125"/>
      <c r="BD14" s="126"/>
      <c r="BE14" s="126"/>
      <c r="BF14" s="126"/>
      <c r="BG14" s="126"/>
      <c r="BH14" s="544"/>
      <c r="BI14" s="544"/>
      <c r="BJ14" s="118"/>
      <c r="BK14" s="118"/>
      <c r="BL14" s="544"/>
    </row>
    <row r="15" spans="1:255" s="127" customFormat="1" ht="19.149999999999999" customHeight="1" x14ac:dyDescent="0.2">
      <c r="A15" s="128"/>
      <c r="B15" s="128"/>
      <c r="C15" s="128"/>
      <c r="D15" s="128"/>
      <c r="E15" s="128"/>
      <c r="F15" s="129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81" t="s">
        <v>124</v>
      </c>
      <c r="U15" s="81" t="s">
        <v>124</v>
      </c>
      <c r="V15" s="128"/>
      <c r="W15" s="129"/>
      <c r="X15" s="128"/>
      <c r="Y15" s="128"/>
      <c r="Z15" s="128"/>
      <c r="AA15" s="129"/>
      <c r="AB15" s="128"/>
      <c r="AC15" s="128"/>
      <c r="AD15" s="128"/>
      <c r="AE15" s="128"/>
      <c r="AF15" s="129"/>
      <c r="AG15" s="128"/>
      <c r="AH15" s="128"/>
      <c r="AI15" s="128"/>
      <c r="AJ15" s="129"/>
      <c r="AK15" s="128"/>
      <c r="AL15" s="128"/>
      <c r="AM15" s="128"/>
      <c r="AN15" s="128"/>
      <c r="AO15" s="128"/>
      <c r="AP15" s="128"/>
      <c r="AQ15" s="128"/>
      <c r="AR15" s="128"/>
      <c r="AS15" s="129"/>
      <c r="AT15" s="128"/>
      <c r="AU15" s="128"/>
      <c r="AV15" s="128"/>
      <c r="AW15" s="129"/>
      <c r="AX15" s="128"/>
      <c r="AY15" s="128"/>
      <c r="AZ15" s="128"/>
      <c r="BA15" s="128"/>
      <c r="BB15" s="130"/>
      <c r="BC15" s="130"/>
      <c r="BD15" s="131"/>
      <c r="BE15" s="131"/>
      <c r="BF15" s="131"/>
      <c r="BG15" s="131"/>
      <c r="BH15" s="131"/>
      <c r="BI15" s="131"/>
      <c r="BJ15" s="131"/>
      <c r="BK15" s="131"/>
      <c r="BL15" s="131"/>
    </row>
    <row r="16" spans="1:255" s="127" customFormat="1" ht="19.149999999999999" customHeight="1" x14ac:dyDescent="0.2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3"/>
      <c r="AT16" s="132"/>
      <c r="AU16" s="132"/>
      <c r="AV16" s="132"/>
      <c r="AW16" s="132"/>
      <c r="AX16" s="132"/>
      <c r="AY16" s="132"/>
      <c r="AZ16" s="132"/>
      <c r="BA16" s="132"/>
      <c r="BB16" s="134"/>
      <c r="BC16" s="134"/>
      <c r="BD16" s="135"/>
      <c r="BE16" s="135"/>
      <c r="BF16" s="135"/>
      <c r="BG16" s="135"/>
      <c r="BH16" s="135"/>
      <c r="BI16" s="135"/>
      <c r="BJ16" s="135"/>
      <c r="BK16" s="135"/>
      <c r="BL16" s="136"/>
    </row>
    <row r="17" spans="1:64" s="127" customFormat="1" ht="19.149999999999999" customHeight="1" x14ac:dyDescent="0.2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4"/>
      <c r="BC17" s="134"/>
      <c r="BD17" s="135"/>
      <c r="BE17" s="135"/>
      <c r="BF17" s="135"/>
      <c r="BG17" s="135"/>
      <c r="BH17" s="135"/>
      <c r="BI17" s="135"/>
      <c r="BJ17" s="135"/>
      <c r="BK17" s="135"/>
      <c r="BL17" s="136"/>
    </row>
    <row r="18" spans="1:64" s="137" customFormat="1" ht="19.149999999999999" customHeight="1" x14ac:dyDescent="0.25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4"/>
      <c r="BC18" s="134"/>
      <c r="BD18" s="135"/>
      <c r="BE18" s="135"/>
      <c r="BF18" s="135"/>
      <c r="BG18" s="135"/>
      <c r="BH18" s="135"/>
      <c r="BI18" s="135"/>
      <c r="BJ18" s="135"/>
      <c r="BK18" s="135"/>
      <c r="BL18" s="136"/>
    </row>
    <row r="19" spans="1:64" s="137" customFormat="1" ht="19.149999999999999" customHeight="1" x14ac:dyDescent="0.25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4"/>
      <c r="BC19" s="134"/>
      <c r="BD19" s="135"/>
      <c r="BE19" s="136"/>
      <c r="BF19" s="136"/>
      <c r="BG19" s="135"/>
      <c r="BH19" s="135"/>
      <c r="BI19" s="135"/>
      <c r="BJ19" s="135"/>
      <c r="BK19" s="135"/>
      <c r="BL19" s="136"/>
    </row>
    <row r="20" spans="1:64" s="127" customFormat="1" x14ac:dyDescent="0.2">
      <c r="B20" s="138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4"/>
      <c r="BC20" s="134"/>
      <c r="BD20" s="135"/>
      <c r="BE20" s="135"/>
      <c r="BF20" s="135"/>
      <c r="BG20" s="135"/>
      <c r="BH20" s="135"/>
      <c r="BI20" s="135"/>
      <c r="BJ20" s="135"/>
      <c r="BK20" s="135"/>
      <c r="BL20" s="140"/>
    </row>
    <row r="21" spans="1:64" s="127" customFormat="1" x14ac:dyDescent="0.2">
      <c r="B21" s="138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39"/>
      <c r="AR21" s="139"/>
      <c r="AS21" s="139"/>
      <c r="AT21" s="139"/>
      <c r="AU21" s="139"/>
      <c r="AV21" s="139"/>
      <c r="AW21" s="141"/>
      <c r="AX21" s="139"/>
      <c r="AY21" s="139"/>
      <c r="AZ21" s="139"/>
      <c r="BA21" s="139"/>
    </row>
    <row r="22" spans="1:64" s="127" customFormat="1" x14ac:dyDescent="0.2">
      <c r="B22" s="138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</row>
    <row r="23" spans="1:64" s="127" customFormat="1" x14ac:dyDescent="0.2">
      <c r="B23" s="138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</row>
    <row r="24" spans="1:64" s="127" customFormat="1" x14ac:dyDescent="0.2">
      <c r="B24" s="138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</row>
    <row r="25" spans="1:64" s="127" customFormat="1" x14ac:dyDescent="0.2">
      <c r="B25" s="138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</row>
    <row r="26" spans="1:64" s="127" customFormat="1" x14ac:dyDescent="0.2">
      <c r="B26" s="138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</row>
    <row r="27" spans="1:64" s="127" customFormat="1" x14ac:dyDescent="0.2">
      <c r="B27" s="138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</row>
    <row r="28" spans="1:64" s="127" customFormat="1" x14ac:dyDescent="0.2">
      <c r="B28" s="138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</row>
    <row r="29" spans="1:64" s="127" customFormat="1" ht="23.25" customHeight="1" x14ac:dyDescent="0.2">
      <c r="A29" s="116"/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544"/>
      <c r="BC29" s="544"/>
      <c r="BD29" s="545"/>
      <c r="BE29" s="545"/>
      <c r="BF29" s="545"/>
      <c r="BG29" s="545"/>
      <c r="BH29" s="544"/>
      <c r="BI29" s="544"/>
      <c r="BJ29" s="118"/>
      <c r="BK29" s="118"/>
      <c r="BL29" s="544"/>
    </row>
    <row r="30" spans="1:64" s="127" customFormat="1" x14ac:dyDescent="0.2">
      <c r="A30" s="119"/>
      <c r="B30" s="142"/>
      <c r="C30" s="123"/>
      <c r="D30" s="122"/>
      <c r="E30" s="122"/>
      <c r="F30" s="124"/>
      <c r="G30" s="143"/>
      <c r="H30" s="122"/>
      <c r="I30" s="122"/>
      <c r="J30" s="122"/>
      <c r="K30" s="143"/>
      <c r="L30" s="123"/>
      <c r="M30" s="122"/>
      <c r="N30" s="122"/>
      <c r="O30" s="122"/>
      <c r="P30" s="122"/>
      <c r="Q30" s="122"/>
      <c r="R30" s="122"/>
      <c r="S30" s="122"/>
      <c r="T30" s="122"/>
      <c r="U30" s="123"/>
      <c r="V30" s="122"/>
      <c r="W30" s="124"/>
      <c r="X30" s="122"/>
      <c r="Y30" s="122"/>
      <c r="Z30" s="122"/>
      <c r="AA30" s="124"/>
      <c r="AB30" s="122"/>
      <c r="AC30" s="122"/>
      <c r="AD30" s="122"/>
      <c r="AE30" s="122"/>
      <c r="AF30" s="124"/>
      <c r="AG30" s="122"/>
      <c r="AH30" s="122"/>
      <c r="AI30" s="122"/>
      <c r="AJ30" s="124"/>
      <c r="AK30" s="122"/>
      <c r="AL30" s="122"/>
      <c r="AM30" s="122"/>
      <c r="AN30" s="122"/>
      <c r="AO30" s="122"/>
      <c r="AP30" s="123"/>
      <c r="AQ30" s="122"/>
      <c r="AR30" s="122"/>
      <c r="AS30" s="124"/>
      <c r="AT30" s="122"/>
      <c r="AU30" s="122"/>
      <c r="AV30" s="122"/>
      <c r="AW30" s="124"/>
      <c r="AX30" s="122"/>
      <c r="AY30" s="122"/>
      <c r="AZ30" s="122"/>
      <c r="BA30" s="122"/>
      <c r="BB30" s="125"/>
      <c r="BC30" s="125"/>
      <c r="BD30" s="126"/>
      <c r="BE30" s="126"/>
      <c r="BF30" s="126"/>
      <c r="BG30" s="126"/>
      <c r="BH30" s="544"/>
      <c r="BI30" s="544"/>
      <c r="BJ30" s="118"/>
      <c r="BK30" s="118"/>
      <c r="BL30" s="544"/>
    </row>
    <row r="31" spans="1:64" s="127" customFormat="1" x14ac:dyDescent="0.2">
      <c r="A31" s="128"/>
      <c r="B31" s="128"/>
      <c r="C31" s="128"/>
      <c r="D31" s="128"/>
      <c r="E31" s="128"/>
      <c r="F31" s="129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9"/>
      <c r="X31" s="128"/>
      <c r="Y31" s="128"/>
      <c r="Z31" s="128"/>
      <c r="AA31" s="129"/>
      <c r="AB31" s="128"/>
      <c r="AC31" s="128"/>
      <c r="AD31" s="128"/>
      <c r="AE31" s="128"/>
      <c r="AF31" s="129"/>
      <c r="AG31" s="128"/>
      <c r="AH31" s="128"/>
      <c r="AI31" s="128"/>
      <c r="AJ31" s="129"/>
      <c r="AK31" s="128"/>
      <c r="AL31" s="128"/>
      <c r="AM31" s="128"/>
      <c r="AN31" s="128"/>
      <c r="AO31" s="128"/>
      <c r="AP31" s="128"/>
      <c r="AQ31" s="128"/>
      <c r="AR31" s="128"/>
      <c r="AS31" s="129"/>
      <c r="AT31" s="128"/>
      <c r="AU31" s="128"/>
      <c r="AV31" s="128"/>
      <c r="AW31" s="129"/>
      <c r="AX31" s="128"/>
      <c r="AY31" s="128"/>
      <c r="AZ31" s="128"/>
      <c r="BA31" s="128"/>
      <c r="BB31" s="130"/>
      <c r="BC31" s="130"/>
      <c r="BD31" s="131"/>
      <c r="BE31" s="131"/>
      <c r="BF31" s="131"/>
      <c r="BG31" s="131"/>
      <c r="BH31" s="131"/>
      <c r="BI31" s="131"/>
      <c r="BJ31" s="131"/>
      <c r="BK31" s="131"/>
      <c r="BL31" s="131"/>
    </row>
    <row r="32" spans="1:64" s="127" customFormat="1" ht="18.75" customHeight="1" x14ac:dyDescent="0.2">
      <c r="A32" s="132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3"/>
      <c r="AT32" s="132"/>
      <c r="AU32" s="132"/>
      <c r="AV32" s="132"/>
      <c r="AW32" s="132"/>
      <c r="AX32" s="132"/>
      <c r="AY32" s="132"/>
      <c r="AZ32" s="132"/>
      <c r="BA32" s="132"/>
      <c r="BB32" s="134"/>
      <c r="BC32" s="134"/>
      <c r="BD32" s="135"/>
      <c r="BE32" s="135"/>
      <c r="BF32" s="135"/>
      <c r="BG32" s="135"/>
      <c r="BH32" s="135"/>
      <c r="BI32" s="135"/>
      <c r="BJ32" s="135"/>
      <c r="BK32" s="135"/>
      <c r="BL32" s="136"/>
    </row>
    <row r="33" spans="1:64" s="127" customFormat="1" ht="18.75" customHeight="1" x14ac:dyDescent="0.2">
      <c r="A33" s="132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4"/>
      <c r="BC33" s="134"/>
      <c r="BD33" s="135"/>
      <c r="BE33" s="135"/>
      <c r="BF33" s="135"/>
      <c r="BG33" s="135"/>
      <c r="BH33" s="135"/>
      <c r="BI33" s="135"/>
      <c r="BJ33" s="135"/>
      <c r="BK33" s="135"/>
      <c r="BL33" s="136"/>
    </row>
    <row r="34" spans="1:64" s="127" customFormat="1" ht="18" customHeight="1" x14ac:dyDescent="0.2">
      <c r="A34" s="132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4"/>
      <c r="BC34" s="134"/>
      <c r="BD34" s="135"/>
      <c r="BE34" s="135"/>
      <c r="BF34" s="135"/>
      <c r="BG34" s="135"/>
      <c r="BH34" s="135"/>
      <c r="BI34" s="135"/>
      <c r="BJ34" s="135"/>
      <c r="BK34" s="135"/>
      <c r="BL34" s="136"/>
    </row>
    <row r="35" spans="1:64" s="127" customFormat="1" ht="18.75" customHeight="1" x14ac:dyDescent="0.2">
      <c r="A35" s="132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4"/>
      <c r="BC35" s="134"/>
      <c r="BD35" s="135"/>
      <c r="BE35" s="135"/>
      <c r="BF35" s="136"/>
      <c r="BG35" s="135"/>
      <c r="BH35" s="135"/>
      <c r="BI35" s="135"/>
      <c r="BJ35" s="135"/>
      <c r="BK35" s="135"/>
      <c r="BL35" s="136"/>
    </row>
    <row r="36" spans="1:64" s="127" customFormat="1" x14ac:dyDescent="0.2">
      <c r="B36" s="138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39"/>
      <c r="AH36" s="139"/>
      <c r="AI36" s="139"/>
      <c r="AJ36" s="139"/>
      <c r="AK36" s="139"/>
      <c r="AL36" s="139"/>
      <c r="AM36" s="139"/>
      <c r="AN36" s="139"/>
      <c r="AO36" s="139"/>
      <c r="AP36" s="139"/>
      <c r="AQ36" s="139"/>
      <c r="AR36" s="139"/>
      <c r="AS36" s="139"/>
      <c r="AT36" s="139"/>
      <c r="AU36" s="139"/>
      <c r="AV36" s="139"/>
      <c r="AW36" s="139"/>
      <c r="AX36" s="139"/>
      <c r="AY36" s="139"/>
      <c r="AZ36" s="139"/>
      <c r="BA36" s="139"/>
      <c r="BB36" s="134"/>
      <c r="BC36" s="134"/>
      <c r="BD36" s="135"/>
      <c r="BE36" s="135"/>
      <c r="BF36" s="135"/>
      <c r="BG36" s="135"/>
      <c r="BH36" s="135"/>
      <c r="BI36" s="135"/>
      <c r="BJ36" s="135"/>
      <c r="BK36" s="135"/>
      <c r="BL36" s="140"/>
    </row>
    <row r="37" spans="1:64" s="127" customFormat="1" x14ac:dyDescent="0.2">
      <c r="B37" s="138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</row>
    <row r="38" spans="1:64" s="127" customFormat="1" x14ac:dyDescent="0.2">
      <c r="B38" s="138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39"/>
      <c r="AG38" s="139"/>
      <c r="AH38" s="139"/>
      <c r="AI38" s="139"/>
      <c r="AJ38" s="139"/>
      <c r="AK38" s="139"/>
      <c r="AL38" s="139"/>
      <c r="AM38" s="139"/>
      <c r="AN38" s="139"/>
      <c r="AO38" s="139"/>
      <c r="AP38" s="139"/>
      <c r="AQ38" s="139"/>
      <c r="AR38" s="139"/>
      <c r="AS38" s="139"/>
      <c r="AT38" s="139"/>
      <c r="AU38" s="139"/>
      <c r="AV38" s="139"/>
      <c r="AW38" s="139"/>
      <c r="AX38" s="139"/>
      <c r="AY38" s="139"/>
      <c r="AZ38" s="139"/>
      <c r="BA38" s="139"/>
    </row>
    <row r="39" spans="1:64" s="127" customFormat="1" x14ac:dyDescent="0.2">
      <c r="B39" s="138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39"/>
      <c r="AU39" s="139"/>
      <c r="AV39" s="139"/>
      <c r="AW39" s="139"/>
      <c r="AX39" s="139"/>
      <c r="AY39" s="139"/>
      <c r="AZ39" s="139"/>
      <c r="BA39" s="139"/>
    </row>
    <row r="40" spans="1:64" s="127" customFormat="1" x14ac:dyDescent="0.2">
      <c r="B40" s="138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39"/>
      <c r="AR40" s="139"/>
      <c r="AS40" s="139"/>
      <c r="AT40" s="139"/>
      <c r="AU40" s="139"/>
      <c r="AV40" s="139"/>
      <c r="AW40" s="139"/>
      <c r="AX40" s="139"/>
      <c r="AY40" s="139"/>
      <c r="AZ40" s="139"/>
      <c r="BA40" s="139"/>
    </row>
    <row r="41" spans="1:64" s="127" customFormat="1" x14ac:dyDescent="0.2">
      <c r="B41" s="138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139"/>
      <c r="AI41" s="139"/>
      <c r="AJ41" s="139"/>
      <c r="AK41" s="139"/>
      <c r="AL41" s="139"/>
      <c r="AM41" s="139"/>
      <c r="AN41" s="139"/>
      <c r="AO41" s="139"/>
      <c r="AP41" s="139"/>
      <c r="AQ41" s="139"/>
      <c r="AR41" s="139"/>
      <c r="AS41" s="139"/>
      <c r="AT41" s="139"/>
      <c r="AU41" s="139"/>
      <c r="AV41" s="139"/>
      <c r="AW41" s="139"/>
      <c r="AX41" s="139"/>
      <c r="AY41" s="139"/>
      <c r="AZ41" s="139"/>
      <c r="BA41" s="139"/>
    </row>
    <row r="42" spans="1:64" s="127" customFormat="1" x14ac:dyDescent="0.2">
      <c r="B42" s="138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39"/>
      <c r="AU42" s="139"/>
      <c r="AV42" s="139"/>
      <c r="AW42" s="139"/>
      <c r="AX42" s="139"/>
      <c r="AY42" s="139"/>
      <c r="AZ42" s="139"/>
      <c r="BA42" s="139"/>
    </row>
    <row r="43" spans="1:64" s="127" customFormat="1" x14ac:dyDescent="0.2">
      <c r="B43" s="138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</row>
    <row r="44" spans="1:64" s="127" customFormat="1" x14ac:dyDescent="0.2">
      <c r="B44" s="138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39"/>
      <c r="AN44" s="139"/>
      <c r="AO44" s="139"/>
      <c r="AP44" s="139"/>
      <c r="AQ44" s="139"/>
      <c r="AR44" s="139"/>
      <c r="AS44" s="139"/>
      <c r="AT44" s="139"/>
      <c r="AU44" s="139"/>
      <c r="AV44" s="139"/>
      <c r="AW44" s="139"/>
      <c r="AX44" s="139"/>
      <c r="AY44" s="139"/>
      <c r="AZ44" s="139"/>
      <c r="BA44" s="139"/>
    </row>
    <row r="45" spans="1:64" s="127" customFormat="1" x14ac:dyDescent="0.2">
      <c r="B45" s="138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39"/>
      <c r="AH45" s="139"/>
      <c r="AI45" s="139"/>
      <c r="AJ45" s="139"/>
      <c r="AK45" s="139"/>
      <c r="AL45" s="139"/>
      <c r="AM45" s="139"/>
      <c r="AN45" s="139"/>
      <c r="AO45" s="139"/>
      <c r="AP45" s="139"/>
      <c r="AQ45" s="139"/>
      <c r="AR45" s="139"/>
      <c r="AS45" s="139"/>
      <c r="AT45" s="139"/>
      <c r="AU45" s="139"/>
      <c r="AV45" s="139"/>
      <c r="AW45" s="139"/>
      <c r="AX45" s="139"/>
      <c r="AY45" s="139"/>
      <c r="AZ45" s="139"/>
      <c r="BA45" s="139"/>
    </row>
    <row r="46" spans="1:64" s="127" customFormat="1" x14ac:dyDescent="0.2">
      <c r="B46" s="138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139"/>
      <c r="AW46" s="139"/>
      <c r="AX46" s="139"/>
      <c r="AY46" s="139"/>
      <c r="AZ46" s="139"/>
      <c r="BA46" s="139"/>
    </row>
    <row r="47" spans="1:64" s="127" customFormat="1" x14ac:dyDescent="0.2">
      <c r="B47" s="138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139"/>
      <c r="AW47" s="139"/>
      <c r="AX47" s="139"/>
      <c r="AY47" s="139"/>
      <c r="AZ47" s="139"/>
      <c r="BA47" s="139"/>
    </row>
    <row r="48" spans="1:64" s="127" customFormat="1" x14ac:dyDescent="0.2">
      <c r="B48" s="138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/>
      <c r="AH48" s="139"/>
      <c r="AI48" s="139"/>
      <c r="AJ48" s="139"/>
      <c r="AK48" s="139"/>
      <c r="AL48" s="139"/>
      <c r="AM48" s="139"/>
      <c r="AN48" s="139"/>
      <c r="AO48" s="139"/>
      <c r="AP48" s="139"/>
      <c r="AQ48" s="139"/>
      <c r="AR48" s="139"/>
      <c r="AS48" s="139"/>
      <c r="AT48" s="139"/>
      <c r="AU48" s="139"/>
      <c r="AV48" s="139"/>
      <c r="AW48" s="139"/>
      <c r="AX48" s="139"/>
      <c r="AY48" s="139"/>
      <c r="AZ48" s="139"/>
      <c r="BA48" s="139"/>
    </row>
    <row r="49" spans="2:53" s="127" customFormat="1" x14ac:dyDescent="0.2">
      <c r="B49" s="138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</row>
    <row r="50" spans="2:53" s="127" customFormat="1" x14ac:dyDescent="0.2"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</row>
    <row r="51" spans="2:53" s="127" customFormat="1" x14ac:dyDescent="0.2">
      <c r="B51" s="138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39"/>
      <c r="AO51" s="139"/>
      <c r="AP51" s="139"/>
      <c r="AQ51" s="139"/>
      <c r="AR51" s="139"/>
      <c r="AS51" s="139"/>
      <c r="AT51" s="139"/>
      <c r="AU51" s="139"/>
      <c r="AV51" s="139"/>
      <c r="AW51" s="139"/>
      <c r="AX51" s="139"/>
      <c r="AY51" s="139"/>
      <c r="AZ51" s="139"/>
      <c r="BA51" s="139"/>
    </row>
    <row r="52" spans="2:53" s="127" customFormat="1" x14ac:dyDescent="0.2">
      <c r="B52" s="138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39"/>
      <c r="AU52" s="139"/>
      <c r="AV52" s="139"/>
      <c r="AW52" s="139"/>
      <c r="AX52" s="139"/>
      <c r="AY52" s="139"/>
      <c r="AZ52" s="139"/>
      <c r="BA52" s="139"/>
    </row>
    <row r="53" spans="2:53" s="127" customFormat="1" x14ac:dyDescent="0.2">
      <c r="B53" s="138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  <c r="AN53" s="139"/>
      <c r="AO53" s="139"/>
      <c r="AP53" s="139"/>
      <c r="AQ53" s="139"/>
      <c r="AR53" s="139"/>
      <c r="AS53" s="139"/>
      <c r="AT53" s="139"/>
      <c r="AU53" s="139"/>
      <c r="AV53" s="139"/>
      <c r="AW53" s="139"/>
      <c r="AX53" s="139"/>
      <c r="AY53" s="139"/>
      <c r="AZ53" s="139"/>
      <c r="BA53" s="139"/>
    </row>
    <row r="54" spans="2:53" s="127" customFormat="1" x14ac:dyDescent="0.2">
      <c r="B54" s="138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9"/>
      <c r="AJ54" s="139"/>
      <c r="AK54" s="139"/>
      <c r="AL54" s="139"/>
      <c r="AM54" s="139"/>
      <c r="AN54" s="139"/>
      <c r="AO54" s="139"/>
      <c r="AP54" s="139"/>
      <c r="AQ54" s="139"/>
      <c r="AR54" s="139"/>
      <c r="AS54" s="139"/>
      <c r="AT54" s="139"/>
      <c r="AU54" s="139"/>
      <c r="AV54" s="139"/>
      <c r="AW54" s="139"/>
      <c r="AX54" s="139"/>
      <c r="AY54" s="139"/>
      <c r="AZ54" s="139"/>
      <c r="BA54" s="139"/>
    </row>
    <row r="55" spans="2:53" s="127" customFormat="1" x14ac:dyDescent="0.2">
      <c r="B55" s="138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</row>
    <row r="56" spans="2:53" s="127" customFormat="1" x14ac:dyDescent="0.2">
      <c r="B56" s="138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  <c r="AD56" s="139"/>
      <c r="AE56" s="139"/>
      <c r="AF56" s="139"/>
      <c r="AG56" s="139"/>
      <c r="AH56" s="139"/>
      <c r="AI56" s="139"/>
      <c r="AJ56" s="139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</row>
    <row r="57" spans="2:53" s="127" customFormat="1" x14ac:dyDescent="0.2">
      <c r="B57" s="138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39"/>
      <c r="AP57" s="139"/>
      <c r="AQ57" s="139"/>
      <c r="AR57" s="139"/>
      <c r="AS57" s="139"/>
      <c r="AT57" s="139"/>
      <c r="AU57" s="139"/>
      <c r="AV57" s="139"/>
      <c r="AW57" s="139"/>
      <c r="AX57" s="139"/>
      <c r="AY57" s="139"/>
      <c r="AZ57" s="139"/>
      <c r="BA57" s="139"/>
    </row>
    <row r="58" spans="2:53" s="127" customFormat="1" x14ac:dyDescent="0.2">
      <c r="B58" s="138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  <c r="AH58" s="139"/>
      <c r="AI58" s="139"/>
      <c r="AJ58" s="139"/>
      <c r="AK58" s="139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</row>
    <row r="59" spans="2:53" s="127" customFormat="1" x14ac:dyDescent="0.2">
      <c r="B59" s="138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  <c r="AH59" s="139"/>
      <c r="AI59" s="139"/>
      <c r="AJ59" s="139"/>
      <c r="AK59" s="139"/>
      <c r="AL59" s="139"/>
      <c r="AM59" s="139"/>
      <c r="AN59" s="139"/>
      <c r="AO59" s="139"/>
      <c r="AP59" s="139"/>
      <c r="AQ59" s="139"/>
      <c r="AR59" s="139"/>
      <c r="AS59" s="139"/>
      <c r="AT59" s="139"/>
      <c r="AU59" s="139"/>
      <c r="AV59" s="139"/>
      <c r="AW59" s="139"/>
      <c r="AX59" s="139"/>
      <c r="AY59" s="139"/>
      <c r="AZ59" s="139"/>
      <c r="BA59" s="139"/>
    </row>
    <row r="60" spans="2:53" s="127" customFormat="1" x14ac:dyDescent="0.2">
      <c r="B60" s="138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  <c r="AH60" s="139"/>
      <c r="AI60" s="139"/>
      <c r="AJ60" s="139"/>
      <c r="AK60" s="139"/>
      <c r="AL60" s="139"/>
      <c r="AM60" s="139"/>
      <c r="AN60" s="139"/>
      <c r="AO60" s="139"/>
      <c r="AP60" s="139"/>
      <c r="AQ60" s="139"/>
      <c r="AR60" s="139"/>
      <c r="AS60" s="139"/>
      <c r="AT60" s="139"/>
      <c r="AU60" s="139"/>
      <c r="AV60" s="139"/>
      <c r="AW60" s="139"/>
      <c r="AX60" s="139"/>
      <c r="AY60" s="139"/>
      <c r="AZ60" s="139"/>
      <c r="BA60" s="139"/>
    </row>
    <row r="61" spans="2:53" s="127" customFormat="1" x14ac:dyDescent="0.2">
      <c r="B61" s="138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39"/>
      <c r="AO61" s="139"/>
      <c r="AP61" s="139"/>
      <c r="AQ61" s="139"/>
      <c r="AR61" s="139"/>
      <c r="AS61" s="139"/>
      <c r="AT61" s="139"/>
      <c r="AU61" s="139"/>
      <c r="AV61" s="139"/>
      <c r="AW61" s="139"/>
      <c r="AX61" s="139"/>
      <c r="AY61" s="139"/>
      <c r="AZ61" s="139"/>
      <c r="BA61" s="139"/>
    </row>
    <row r="62" spans="2:53" s="127" customFormat="1" x14ac:dyDescent="0.2">
      <c r="B62" s="138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</row>
    <row r="63" spans="2:53" s="127" customFormat="1" x14ac:dyDescent="0.2">
      <c r="B63" s="138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</row>
    <row r="64" spans="2:53" s="127" customFormat="1" x14ac:dyDescent="0.2">
      <c r="B64" s="138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</row>
    <row r="65" spans="2:53" s="127" customFormat="1" x14ac:dyDescent="0.2">
      <c r="B65" s="138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</row>
    <row r="66" spans="2:53" s="127" customFormat="1" x14ac:dyDescent="0.2">
      <c r="B66" s="138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</row>
    <row r="67" spans="2:53" s="127" customFormat="1" x14ac:dyDescent="0.2">
      <c r="B67" s="138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</row>
    <row r="68" spans="2:53" s="127" customFormat="1" x14ac:dyDescent="0.2">
      <c r="B68" s="138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</row>
    <row r="69" spans="2:53" s="127" customFormat="1" x14ac:dyDescent="0.2">
      <c r="B69" s="138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</row>
    <row r="70" spans="2:53" s="127" customFormat="1" x14ac:dyDescent="0.2">
      <c r="B70" s="138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</row>
    <row r="71" spans="2:53" s="127" customFormat="1" x14ac:dyDescent="0.2">
      <c r="B71" s="138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</row>
    <row r="72" spans="2:53" s="127" customFormat="1" x14ac:dyDescent="0.2">
      <c r="B72" s="138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</row>
    <row r="73" spans="2:53" s="127" customFormat="1" x14ac:dyDescent="0.2">
      <c r="B73" s="138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39"/>
      <c r="AC73" s="139"/>
      <c r="AD73" s="139"/>
      <c r="AE73" s="139"/>
      <c r="AF73" s="139"/>
      <c r="AG73" s="139"/>
      <c r="AH73" s="139"/>
      <c r="AI73" s="139"/>
      <c r="AJ73" s="139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</row>
    <row r="74" spans="2:53" s="127" customFormat="1" x14ac:dyDescent="0.2">
      <c r="B74" s="138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  <c r="AY74" s="139"/>
      <c r="AZ74" s="139"/>
      <c r="BA74" s="139"/>
    </row>
    <row r="75" spans="2:53" s="127" customFormat="1" x14ac:dyDescent="0.2">
      <c r="B75" s="138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39"/>
      <c r="AO75" s="139"/>
      <c r="AP75" s="139"/>
      <c r="AQ75" s="139"/>
      <c r="AR75" s="139"/>
      <c r="AS75" s="139"/>
      <c r="AT75" s="139"/>
      <c r="AU75" s="139"/>
      <c r="AV75" s="139"/>
      <c r="AW75" s="139"/>
      <c r="AX75" s="139"/>
      <c r="AY75" s="139"/>
      <c r="AZ75" s="139"/>
      <c r="BA75" s="139"/>
    </row>
    <row r="76" spans="2:53" s="127" customFormat="1" x14ac:dyDescent="0.2">
      <c r="B76" s="138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39"/>
      <c r="AO76" s="139"/>
      <c r="AP76" s="139"/>
      <c r="AQ76" s="139"/>
      <c r="AR76" s="139"/>
      <c r="AS76" s="139"/>
      <c r="AT76" s="139"/>
      <c r="AU76" s="139"/>
      <c r="AV76" s="139"/>
      <c r="AW76" s="139"/>
      <c r="AX76" s="139"/>
      <c r="AY76" s="139"/>
      <c r="AZ76" s="139"/>
      <c r="BA76" s="139"/>
    </row>
    <row r="77" spans="2:53" s="127" customFormat="1" x14ac:dyDescent="0.2">
      <c r="B77" s="138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  <c r="AV77" s="139"/>
      <c r="AW77" s="139"/>
      <c r="AX77" s="139"/>
      <c r="AY77" s="139"/>
      <c r="AZ77" s="139"/>
      <c r="BA77" s="139"/>
    </row>
    <row r="78" spans="2:53" s="127" customFormat="1" x14ac:dyDescent="0.2">
      <c r="B78" s="138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  <c r="AV78" s="139"/>
      <c r="AW78" s="139"/>
      <c r="AX78" s="139"/>
      <c r="AY78" s="139"/>
      <c r="AZ78" s="139"/>
      <c r="BA78" s="139"/>
    </row>
    <row r="79" spans="2:53" s="127" customFormat="1" x14ac:dyDescent="0.2">
      <c r="B79" s="138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39"/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39"/>
      <c r="AO79" s="139"/>
      <c r="AP79" s="139"/>
      <c r="AQ79" s="139"/>
      <c r="AR79" s="139"/>
      <c r="AS79" s="139"/>
      <c r="AT79" s="139"/>
      <c r="AU79" s="139"/>
      <c r="AV79" s="139"/>
      <c r="AW79" s="139"/>
      <c r="AX79" s="139"/>
      <c r="AY79" s="139"/>
      <c r="AZ79" s="139"/>
      <c r="BA79" s="139"/>
    </row>
    <row r="80" spans="2:53" s="127" customFormat="1" x14ac:dyDescent="0.2">
      <c r="B80" s="138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39"/>
      <c r="AO80" s="139"/>
      <c r="AP80" s="139"/>
      <c r="AQ80" s="139"/>
      <c r="AR80" s="139"/>
      <c r="AS80" s="139"/>
      <c r="AT80" s="139"/>
      <c r="AU80" s="139"/>
      <c r="AV80" s="139"/>
      <c r="AW80" s="139"/>
      <c r="AX80" s="139"/>
      <c r="AY80" s="139"/>
      <c r="AZ80" s="139"/>
      <c r="BA80" s="139"/>
    </row>
    <row r="81" spans="2:53" s="127" customFormat="1" x14ac:dyDescent="0.2">
      <c r="B81" s="138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139"/>
      <c r="AI81" s="139"/>
      <c r="AJ81" s="139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</row>
    <row r="82" spans="2:53" s="127" customFormat="1" x14ac:dyDescent="0.2">
      <c r="B82" s="138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</row>
    <row r="83" spans="2:53" s="127" customFormat="1" x14ac:dyDescent="0.2">
      <c r="B83" s="138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39"/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39"/>
      <c r="AO83" s="139"/>
      <c r="AP83" s="139"/>
      <c r="AQ83" s="139"/>
      <c r="AR83" s="139"/>
      <c r="AS83" s="139"/>
      <c r="AT83" s="139"/>
      <c r="AU83" s="139"/>
      <c r="AV83" s="139"/>
      <c r="AW83" s="139"/>
      <c r="AX83" s="139"/>
      <c r="AY83" s="139"/>
      <c r="AZ83" s="139"/>
      <c r="BA83" s="139"/>
    </row>
    <row r="84" spans="2:53" s="127" customFormat="1" x14ac:dyDescent="0.2">
      <c r="B84" s="138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39"/>
      <c r="AO84" s="139"/>
      <c r="AP84" s="139"/>
      <c r="AQ84" s="139"/>
      <c r="AR84" s="139"/>
      <c r="AS84" s="139"/>
      <c r="AT84" s="139"/>
      <c r="AU84" s="139"/>
      <c r="AV84" s="139"/>
      <c r="AW84" s="139"/>
      <c r="AX84" s="139"/>
      <c r="AY84" s="139"/>
      <c r="AZ84" s="139"/>
      <c r="BA84" s="139"/>
    </row>
    <row r="85" spans="2:53" s="127" customFormat="1" x14ac:dyDescent="0.2">
      <c r="B85" s="138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</row>
    <row r="86" spans="2:53" s="127" customFormat="1" x14ac:dyDescent="0.2">
      <c r="B86" s="138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139"/>
      <c r="AS86" s="139"/>
      <c r="AT86" s="139"/>
      <c r="AU86" s="139"/>
      <c r="AV86" s="139"/>
      <c r="AW86" s="139"/>
      <c r="AX86" s="139"/>
      <c r="AY86" s="139"/>
      <c r="AZ86" s="139"/>
      <c r="BA86" s="139"/>
    </row>
    <row r="87" spans="2:53" s="127" customFormat="1" x14ac:dyDescent="0.2">
      <c r="B87" s="138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</row>
    <row r="88" spans="2:53" s="127" customFormat="1" x14ac:dyDescent="0.2">
      <c r="B88" s="138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</row>
    <row r="89" spans="2:53" s="127" customFormat="1" x14ac:dyDescent="0.2">
      <c r="B89" s="138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</row>
    <row r="90" spans="2:53" s="127" customFormat="1" x14ac:dyDescent="0.2">
      <c r="B90" s="138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</row>
    <row r="91" spans="2:53" s="127" customFormat="1" x14ac:dyDescent="0.2">
      <c r="B91" s="138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</row>
    <row r="92" spans="2:53" s="127" customFormat="1" x14ac:dyDescent="0.2">
      <c r="B92" s="138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</row>
    <row r="93" spans="2:53" s="127" customFormat="1" x14ac:dyDescent="0.2">
      <c r="B93" s="138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</row>
    <row r="94" spans="2:53" s="127" customFormat="1" x14ac:dyDescent="0.2">
      <c r="B94" s="138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</row>
    <row r="95" spans="2:53" s="127" customFormat="1" x14ac:dyDescent="0.2">
      <c r="B95" s="138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</row>
    <row r="96" spans="2:53" s="127" customFormat="1" x14ac:dyDescent="0.2">
      <c r="B96" s="138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</row>
    <row r="97" spans="2:53" s="127" customFormat="1" x14ac:dyDescent="0.2">
      <c r="B97" s="138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139"/>
      <c r="AT97" s="139"/>
      <c r="AU97" s="139"/>
      <c r="AV97" s="139"/>
      <c r="AW97" s="139"/>
      <c r="AX97" s="139"/>
      <c r="AY97" s="139"/>
      <c r="AZ97" s="139"/>
      <c r="BA97" s="139"/>
    </row>
    <row r="98" spans="2:53" s="127" customFormat="1" x14ac:dyDescent="0.2">
      <c r="B98" s="138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</row>
    <row r="99" spans="2:53" s="127" customFormat="1" x14ac:dyDescent="0.2">
      <c r="B99" s="138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139"/>
      <c r="AT99" s="139"/>
      <c r="AU99" s="139"/>
      <c r="AV99" s="139"/>
      <c r="AW99" s="139"/>
      <c r="AX99" s="139"/>
      <c r="AY99" s="139"/>
      <c r="AZ99" s="139"/>
      <c r="BA99" s="139"/>
    </row>
    <row r="100" spans="2:53" s="127" customFormat="1" x14ac:dyDescent="0.2">
      <c r="B100" s="138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39"/>
      <c r="AJ100" s="139"/>
      <c r="AK100" s="139"/>
      <c r="AL100" s="139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9"/>
      <c r="AW100" s="139"/>
      <c r="AX100" s="139"/>
      <c r="AY100" s="139"/>
      <c r="AZ100" s="139"/>
      <c r="BA100" s="139"/>
    </row>
    <row r="101" spans="2:53" s="127" customFormat="1" x14ac:dyDescent="0.2">
      <c r="B101" s="138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</row>
    <row r="102" spans="2:53" s="127" customFormat="1" x14ac:dyDescent="0.2">
      <c r="B102" s="138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9"/>
      <c r="AW102" s="139"/>
      <c r="AX102" s="139"/>
      <c r="AY102" s="139"/>
      <c r="AZ102" s="139"/>
      <c r="BA102" s="139"/>
    </row>
    <row r="103" spans="2:53" s="127" customFormat="1" x14ac:dyDescent="0.2">
      <c r="B103" s="138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39"/>
      <c r="AJ103" s="139"/>
      <c r="AK103" s="139"/>
      <c r="AL103" s="139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9"/>
      <c r="AW103" s="139"/>
      <c r="AX103" s="139"/>
      <c r="AY103" s="139"/>
      <c r="AZ103" s="139"/>
      <c r="BA103" s="139"/>
    </row>
    <row r="104" spans="2:53" s="127" customFormat="1" x14ac:dyDescent="0.2">
      <c r="B104" s="138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39"/>
      <c r="AJ104" s="139"/>
      <c r="AK104" s="139"/>
      <c r="AL104" s="139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9"/>
      <c r="AW104" s="139"/>
      <c r="AX104" s="139"/>
      <c r="AY104" s="139"/>
      <c r="AZ104" s="139"/>
      <c r="BA104" s="139"/>
    </row>
    <row r="105" spans="2:53" s="127" customFormat="1" x14ac:dyDescent="0.2">
      <c r="B105" s="138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  <c r="V105" s="139"/>
      <c r="W105" s="139"/>
      <c r="X105" s="139"/>
      <c r="Y105" s="139"/>
      <c r="Z105" s="139"/>
      <c r="AA105" s="139"/>
      <c r="AB105" s="139"/>
      <c r="AC105" s="139"/>
      <c r="AD105" s="139"/>
      <c r="AE105" s="139"/>
      <c r="AF105" s="139"/>
      <c r="AG105" s="139"/>
      <c r="AH105" s="139"/>
      <c r="AI105" s="139"/>
      <c r="AJ105" s="139"/>
      <c r="AK105" s="139"/>
      <c r="AL105" s="139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9"/>
      <c r="AW105" s="139"/>
      <c r="AX105" s="139"/>
      <c r="AY105" s="139"/>
      <c r="AZ105" s="139"/>
      <c r="BA105" s="139"/>
    </row>
    <row r="106" spans="2:53" s="127" customFormat="1" x14ac:dyDescent="0.2">
      <c r="B106" s="138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  <c r="V106" s="139"/>
      <c r="W106" s="139"/>
      <c r="X106" s="139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</row>
    <row r="107" spans="2:53" s="127" customFormat="1" x14ac:dyDescent="0.2">
      <c r="B107" s="138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  <c r="V107" s="139"/>
      <c r="W107" s="139"/>
      <c r="X107" s="139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</row>
    <row r="108" spans="2:53" s="127" customFormat="1" x14ac:dyDescent="0.2">
      <c r="B108" s="138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  <c r="V108" s="139"/>
      <c r="W108" s="139"/>
      <c r="X108" s="139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</row>
    <row r="109" spans="2:53" s="127" customFormat="1" x14ac:dyDescent="0.2">
      <c r="B109" s="138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39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</row>
    <row r="110" spans="2:53" s="127" customFormat="1" x14ac:dyDescent="0.2">
      <c r="B110" s="138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39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</row>
    <row r="111" spans="2:53" s="127" customFormat="1" x14ac:dyDescent="0.2">
      <c r="B111" s="138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39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</row>
    <row r="112" spans="2:53" s="127" customFormat="1" x14ac:dyDescent="0.2">
      <c r="B112" s="138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39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</row>
    <row r="113" spans="2:53" s="127" customFormat="1" x14ac:dyDescent="0.2">
      <c r="B113" s="138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39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</row>
    <row r="114" spans="2:53" s="127" customFormat="1" x14ac:dyDescent="0.2">
      <c r="B114" s="138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  <c r="V114" s="139"/>
      <c r="W114" s="139"/>
      <c r="X114" s="139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</row>
    <row r="115" spans="2:53" s="127" customFormat="1" x14ac:dyDescent="0.2">
      <c r="B115" s="138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  <c r="V115" s="139"/>
      <c r="W115" s="139"/>
      <c r="X115" s="139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</row>
    <row r="116" spans="2:53" s="127" customFormat="1" x14ac:dyDescent="0.2">
      <c r="B116" s="138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  <c r="V116" s="139"/>
      <c r="W116" s="139"/>
      <c r="X116" s="139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</row>
    <row r="117" spans="2:53" s="127" customFormat="1" x14ac:dyDescent="0.2">
      <c r="B117" s="138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/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</row>
    <row r="118" spans="2:53" s="127" customFormat="1" x14ac:dyDescent="0.2">
      <c r="B118" s="138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  <c r="V118" s="139"/>
      <c r="W118" s="139"/>
      <c r="X118" s="139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</row>
    <row r="119" spans="2:53" s="127" customFormat="1" x14ac:dyDescent="0.2">
      <c r="B119" s="138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  <c r="V119" s="139"/>
      <c r="W119" s="139"/>
      <c r="X119" s="139"/>
      <c r="Y119" s="139"/>
      <c r="Z119" s="139"/>
      <c r="AA119" s="139"/>
      <c r="AB119" s="139"/>
      <c r="AC119" s="139"/>
      <c r="AD119" s="139"/>
      <c r="AE119" s="139"/>
      <c r="AF119" s="139"/>
      <c r="AG119" s="139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39"/>
      <c r="AY119" s="139"/>
      <c r="AZ119" s="139"/>
      <c r="BA119" s="139"/>
    </row>
    <row r="120" spans="2:53" s="127" customFormat="1" x14ac:dyDescent="0.2">
      <c r="B120" s="138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</row>
    <row r="121" spans="2:53" s="127" customFormat="1" x14ac:dyDescent="0.2">
      <c r="B121" s="138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</row>
    <row r="122" spans="2:53" s="127" customFormat="1" x14ac:dyDescent="0.2">
      <c r="B122" s="138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</row>
    <row r="123" spans="2:53" s="127" customFormat="1" x14ac:dyDescent="0.2">
      <c r="B123" s="138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39"/>
      <c r="AY123" s="139"/>
      <c r="AZ123" s="139"/>
      <c r="BA123" s="139"/>
    </row>
    <row r="124" spans="2:53" s="127" customFormat="1" x14ac:dyDescent="0.2">
      <c r="B124" s="138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</row>
    <row r="125" spans="2:53" s="127" customFormat="1" x14ac:dyDescent="0.2">
      <c r="B125" s="138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  <c r="V125" s="139"/>
      <c r="W125" s="139"/>
      <c r="X125" s="139"/>
      <c r="Y125" s="139"/>
      <c r="Z125" s="139"/>
      <c r="AA125" s="139"/>
      <c r="AB125" s="139"/>
      <c r="AC125" s="139"/>
      <c r="AD125" s="139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9"/>
      <c r="AW125" s="139"/>
      <c r="AX125" s="139"/>
      <c r="AY125" s="139"/>
      <c r="AZ125" s="139"/>
      <c r="BA125" s="139"/>
    </row>
    <row r="126" spans="2:53" s="127" customFormat="1" x14ac:dyDescent="0.2">
      <c r="B126" s="138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  <c r="V126" s="139"/>
      <c r="W126" s="139"/>
      <c r="X126" s="139"/>
      <c r="Y126" s="139"/>
      <c r="Z126" s="139"/>
      <c r="AA126" s="139"/>
      <c r="AB126" s="139"/>
      <c r="AC126" s="139"/>
      <c r="AD126" s="139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9"/>
      <c r="AW126" s="139"/>
      <c r="AX126" s="139"/>
      <c r="AY126" s="139"/>
      <c r="AZ126" s="139"/>
      <c r="BA126" s="139"/>
    </row>
    <row r="127" spans="2:53" s="127" customFormat="1" x14ac:dyDescent="0.2">
      <c r="B127" s="138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39"/>
      <c r="Z127" s="139"/>
      <c r="AA127" s="139"/>
      <c r="AB127" s="139"/>
      <c r="AC127" s="139"/>
      <c r="AD127" s="139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9"/>
      <c r="AW127" s="139"/>
      <c r="AX127" s="139"/>
      <c r="AY127" s="139"/>
      <c r="AZ127" s="139"/>
      <c r="BA127" s="139"/>
    </row>
    <row r="128" spans="2:53" s="127" customFormat="1" x14ac:dyDescent="0.2">
      <c r="B128" s="138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  <c r="V128" s="139"/>
      <c r="W128" s="139"/>
      <c r="X128" s="139"/>
      <c r="Y128" s="139"/>
      <c r="Z128" s="139"/>
      <c r="AA128" s="139"/>
      <c r="AB128" s="139"/>
      <c r="AC128" s="139"/>
      <c r="AD128" s="139"/>
      <c r="AE128" s="139"/>
      <c r="AF128" s="139"/>
      <c r="AG128" s="139"/>
      <c r="AH128" s="139"/>
      <c r="AI128" s="139"/>
      <c r="AJ128" s="139"/>
      <c r="AK128" s="139"/>
      <c r="AL128" s="139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9"/>
      <c r="AW128" s="139"/>
      <c r="AX128" s="139"/>
      <c r="AY128" s="139"/>
      <c r="AZ128" s="139"/>
      <c r="BA128" s="139"/>
    </row>
    <row r="129" spans="2:53" s="127" customFormat="1" x14ac:dyDescent="0.2">
      <c r="B129" s="138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39"/>
      <c r="AZ129" s="139"/>
      <c r="BA129" s="139"/>
    </row>
    <row r="130" spans="2:53" s="127" customFormat="1" x14ac:dyDescent="0.2">
      <c r="B130" s="138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39"/>
      <c r="AZ130" s="139"/>
      <c r="BA130" s="139"/>
    </row>
    <row r="131" spans="2:53" s="127" customFormat="1" x14ac:dyDescent="0.2">
      <c r="B131" s="138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39"/>
      <c r="AZ131" s="139"/>
      <c r="BA131" s="139"/>
    </row>
    <row r="132" spans="2:53" s="127" customFormat="1" x14ac:dyDescent="0.2">
      <c r="B132" s="138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39"/>
      <c r="AZ132" s="139"/>
      <c r="BA132" s="139"/>
    </row>
    <row r="133" spans="2:53" s="127" customFormat="1" x14ac:dyDescent="0.2">
      <c r="B133" s="138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39"/>
      <c r="AZ133" s="139"/>
      <c r="BA133" s="139"/>
    </row>
    <row r="134" spans="2:53" s="127" customFormat="1" x14ac:dyDescent="0.2">
      <c r="B134" s="138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39"/>
      <c r="AZ134" s="139"/>
      <c r="BA134" s="139"/>
    </row>
    <row r="135" spans="2:53" s="127" customFormat="1" x14ac:dyDescent="0.2">
      <c r="B135" s="138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  <c r="V135" s="139"/>
      <c r="W135" s="139"/>
      <c r="X135" s="139"/>
      <c r="Y135" s="139"/>
      <c r="Z135" s="139"/>
      <c r="AA135" s="139"/>
      <c r="AB135" s="139"/>
      <c r="AC135" s="139"/>
      <c r="AD135" s="139"/>
      <c r="AE135" s="139"/>
      <c r="AF135" s="139"/>
      <c r="AG135" s="139"/>
      <c r="AH135" s="139"/>
      <c r="AI135" s="139"/>
      <c r="AJ135" s="139"/>
      <c r="AK135" s="139"/>
      <c r="AL135" s="139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9"/>
      <c r="AW135" s="139"/>
      <c r="AX135" s="139"/>
      <c r="AY135" s="139"/>
      <c r="AZ135" s="139"/>
      <c r="BA135" s="139"/>
    </row>
    <row r="136" spans="2:53" s="127" customFormat="1" x14ac:dyDescent="0.2">
      <c r="B136" s="138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  <c r="V136" s="139"/>
      <c r="W136" s="139"/>
      <c r="X136" s="139"/>
      <c r="Y136" s="139"/>
      <c r="Z136" s="139"/>
      <c r="AA136" s="139"/>
      <c r="AB136" s="139"/>
      <c r="AC136" s="139"/>
      <c r="AD136" s="139"/>
      <c r="AE136" s="139"/>
      <c r="AF136" s="139"/>
      <c r="AG136" s="139"/>
      <c r="AH136" s="139"/>
      <c r="AI136" s="139"/>
      <c r="AJ136" s="139"/>
      <c r="AK136" s="139"/>
      <c r="AL136" s="139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9"/>
      <c r="AW136" s="139"/>
      <c r="AX136" s="139"/>
      <c r="AY136" s="139"/>
      <c r="AZ136" s="139"/>
      <c r="BA136" s="139"/>
    </row>
    <row r="137" spans="2:53" s="127" customFormat="1" x14ac:dyDescent="0.2">
      <c r="B137" s="138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  <c r="V137" s="139"/>
      <c r="W137" s="139"/>
      <c r="X137" s="139"/>
      <c r="Y137" s="139"/>
      <c r="Z137" s="139"/>
      <c r="AA137" s="139"/>
      <c r="AB137" s="139"/>
      <c r="AC137" s="139"/>
      <c r="AD137" s="139"/>
      <c r="AE137" s="139"/>
      <c r="AF137" s="139"/>
      <c r="AG137" s="139"/>
      <c r="AH137" s="139"/>
      <c r="AI137" s="139"/>
      <c r="AJ137" s="139"/>
      <c r="AK137" s="139"/>
      <c r="AL137" s="139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9"/>
      <c r="AW137" s="139"/>
      <c r="AX137" s="139"/>
      <c r="AY137" s="139"/>
      <c r="AZ137" s="139"/>
      <c r="BA137" s="139"/>
    </row>
    <row r="138" spans="2:53" s="127" customFormat="1" x14ac:dyDescent="0.2">
      <c r="B138" s="138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  <c r="V138" s="139"/>
      <c r="W138" s="139"/>
      <c r="X138" s="139"/>
      <c r="Y138" s="139"/>
      <c r="Z138" s="139"/>
      <c r="AA138" s="139"/>
      <c r="AB138" s="139"/>
      <c r="AC138" s="139"/>
      <c r="AD138" s="139"/>
      <c r="AE138" s="139"/>
      <c r="AF138" s="139"/>
      <c r="AG138" s="139"/>
      <c r="AH138" s="139"/>
      <c r="AI138" s="139"/>
      <c r="AJ138" s="139"/>
      <c r="AK138" s="139"/>
      <c r="AL138" s="139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9"/>
      <c r="AW138" s="139"/>
      <c r="AX138" s="139"/>
      <c r="AY138" s="139"/>
      <c r="AZ138" s="139"/>
      <c r="BA138" s="139"/>
    </row>
    <row r="139" spans="2:53" s="127" customFormat="1" x14ac:dyDescent="0.2">
      <c r="B139" s="138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  <c r="V139" s="139"/>
      <c r="W139" s="139"/>
      <c r="X139" s="139"/>
      <c r="Y139" s="139"/>
      <c r="Z139" s="139"/>
      <c r="AA139" s="139"/>
      <c r="AB139" s="139"/>
      <c r="AC139" s="139"/>
      <c r="AD139" s="139"/>
      <c r="AE139" s="139"/>
      <c r="AF139" s="139"/>
      <c r="AG139" s="139"/>
      <c r="AH139" s="139"/>
      <c r="AI139" s="139"/>
      <c r="AJ139" s="139"/>
      <c r="AK139" s="139"/>
      <c r="AL139" s="139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9"/>
      <c r="AW139" s="139"/>
      <c r="AX139" s="139"/>
      <c r="AY139" s="139"/>
      <c r="AZ139" s="139"/>
      <c r="BA139" s="139"/>
    </row>
    <row r="140" spans="2:53" s="127" customFormat="1" x14ac:dyDescent="0.2">
      <c r="B140" s="138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  <c r="V140" s="139"/>
      <c r="W140" s="139"/>
      <c r="X140" s="139"/>
      <c r="Y140" s="139"/>
      <c r="Z140" s="139"/>
      <c r="AA140" s="139"/>
      <c r="AB140" s="139"/>
      <c r="AC140" s="139"/>
      <c r="AD140" s="139"/>
      <c r="AE140" s="139"/>
      <c r="AF140" s="139"/>
      <c r="AG140" s="139"/>
      <c r="AH140" s="139"/>
      <c r="AI140" s="139"/>
      <c r="AJ140" s="139"/>
      <c r="AK140" s="139"/>
      <c r="AL140" s="139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9"/>
      <c r="AW140" s="139"/>
      <c r="AX140" s="139"/>
      <c r="AY140" s="139"/>
      <c r="AZ140" s="139"/>
      <c r="BA140" s="139"/>
    </row>
    <row r="141" spans="2:53" s="127" customFormat="1" x14ac:dyDescent="0.2">
      <c r="B141" s="138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  <c r="V141" s="139"/>
      <c r="W141" s="139"/>
      <c r="X141" s="139"/>
      <c r="Y141" s="139"/>
      <c r="Z141" s="139"/>
      <c r="AA141" s="139"/>
      <c r="AB141" s="139"/>
      <c r="AC141" s="139"/>
      <c r="AD141" s="139"/>
      <c r="AE141" s="139"/>
      <c r="AF141" s="139"/>
      <c r="AG141" s="139"/>
      <c r="AH141" s="139"/>
      <c r="AI141" s="139"/>
      <c r="AJ141" s="139"/>
      <c r="AK141" s="139"/>
      <c r="AL141" s="139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9"/>
      <c r="AW141" s="139"/>
      <c r="AX141" s="139"/>
      <c r="AY141" s="139"/>
      <c r="AZ141" s="139"/>
      <c r="BA141" s="139"/>
    </row>
    <row r="142" spans="2:53" s="127" customFormat="1" x14ac:dyDescent="0.2">
      <c r="B142" s="138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  <c r="V142" s="139"/>
      <c r="W142" s="139"/>
      <c r="X142" s="139"/>
      <c r="Y142" s="139"/>
      <c r="Z142" s="139"/>
      <c r="AA142" s="139"/>
      <c r="AB142" s="139"/>
      <c r="AC142" s="139"/>
      <c r="AD142" s="139"/>
      <c r="AE142" s="139"/>
      <c r="AF142" s="139"/>
      <c r="AG142" s="139"/>
      <c r="AH142" s="139"/>
      <c r="AI142" s="139"/>
      <c r="AJ142" s="139"/>
      <c r="AK142" s="139"/>
      <c r="AL142" s="139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9"/>
      <c r="AW142" s="139"/>
      <c r="AX142" s="139"/>
      <c r="AY142" s="139"/>
      <c r="AZ142" s="139"/>
      <c r="BA142" s="139"/>
    </row>
    <row r="143" spans="2:53" s="127" customFormat="1" x14ac:dyDescent="0.2">
      <c r="B143" s="138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  <c r="V143" s="139"/>
      <c r="W143" s="139"/>
      <c r="X143" s="139"/>
      <c r="Y143" s="139"/>
      <c r="Z143" s="139"/>
      <c r="AA143" s="139"/>
      <c r="AB143" s="139"/>
      <c r="AC143" s="139"/>
      <c r="AD143" s="139"/>
      <c r="AE143" s="139"/>
      <c r="AF143" s="139"/>
      <c r="AG143" s="139"/>
      <c r="AH143" s="139"/>
      <c r="AI143" s="139"/>
      <c r="AJ143" s="139"/>
      <c r="AK143" s="139"/>
      <c r="AL143" s="139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9"/>
      <c r="AW143" s="139"/>
      <c r="AX143" s="139"/>
      <c r="AY143" s="139"/>
      <c r="AZ143" s="139"/>
      <c r="BA143" s="139"/>
    </row>
    <row r="144" spans="2:53" s="127" customFormat="1" x14ac:dyDescent="0.2">
      <c r="B144" s="138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  <c r="V144" s="139"/>
      <c r="W144" s="139"/>
      <c r="X144" s="139"/>
      <c r="Y144" s="139"/>
      <c r="Z144" s="139"/>
      <c r="AA144" s="139"/>
      <c r="AB144" s="139"/>
      <c r="AC144" s="139"/>
      <c r="AD144" s="139"/>
      <c r="AE144" s="139"/>
      <c r="AF144" s="139"/>
      <c r="AG144" s="139"/>
      <c r="AH144" s="139"/>
      <c r="AI144" s="139"/>
      <c r="AJ144" s="139"/>
      <c r="AK144" s="139"/>
      <c r="AL144" s="139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9"/>
      <c r="AW144" s="139"/>
      <c r="AX144" s="139"/>
      <c r="AY144" s="139"/>
      <c r="AZ144" s="139"/>
      <c r="BA144" s="139"/>
    </row>
    <row r="145" spans="2:53" s="127" customFormat="1" x14ac:dyDescent="0.2">
      <c r="B145" s="138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  <c r="V145" s="139"/>
      <c r="W145" s="139"/>
      <c r="X145" s="139"/>
      <c r="Y145" s="139"/>
      <c r="Z145" s="139"/>
      <c r="AA145" s="139"/>
      <c r="AB145" s="139"/>
      <c r="AC145" s="139"/>
      <c r="AD145" s="139"/>
      <c r="AE145" s="139"/>
      <c r="AF145" s="139"/>
      <c r="AG145" s="139"/>
      <c r="AH145" s="139"/>
      <c r="AI145" s="139"/>
      <c r="AJ145" s="139"/>
      <c r="AK145" s="139"/>
      <c r="AL145" s="139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9"/>
      <c r="AW145" s="139"/>
      <c r="AX145" s="139"/>
      <c r="AY145" s="139"/>
      <c r="AZ145" s="139"/>
      <c r="BA145" s="139"/>
    </row>
    <row r="146" spans="2:53" s="127" customFormat="1" x14ac:dyDescent="0.2">
      <c r="B146" s="138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  <c r="V146" s="139"/>
      <c r="W146" s="139"/>
      <c r="X146" s="139"/>
      <c r="Y146" s="139"/>
      <c r="Z146" s="139"/>
      <c r="AA146" s="139"/>
      <c r="AB146" s="139"/>
      <c r="AC146" s="139"/>
      <c r="AD146" s="139"/>
      <c r="AE146" s="139"/>
      <c r="AF146" s="139"/>
      <c r="AG146" s="139"/>
      <c r="AH146" s="139"/>
      <c r="AI146" s="139"/>
      <c r="AJ146" s="139"/>
      <c r="AK146" s="139"/>
      <c r="AL146" s="139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9"/>
      <c r="AW146" s="139"/>
      <c r="AX146" s="139"/>
      <c r="AY146" s="139"/>
      <c r="AZ146" s="139"/>
      <c r="BA146" s="139"/>
    </row>
    <row r="147" spans="2:53" s="127" customFormat="1" x14ac:dyDescent="0.2">
      <c r="B147" s="138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  <c r="V147" s="139"/>
      <c r="W147" s="139"/>
      <c r="X147" s="139"/>
      <c r="Y147" s="139"/>
      <c r="Z147" s="139"/>
      <c r="AA147" s="139"/>
      <c r="AB147" s="139"/>
      <c r="AC147" s="139"/>
      <c r="AD147" s="139"/>
      <c r="AE147" s="139"/>
      <c r="AF147" s="139"/>
      <c r="AG147" s="139"/>
      <c r="AH147" s="139"/>
      <c r="AI147" s="139"/>
      <c r="AJ147" s="139"/>
      <c r="AK147" s="139"/>
      <c r="AL147" s="139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9"/>
      <c r="AW147" s="139"/>
      <c r="AX147" s="139"/>
      <c r="AY147" s="139"/>
      <c r="AZ147" s="139"/>
      <c r="BA147" s="139"/>
    </row>
    <row r="148" spans="2:53" s="127" customFormat="1" x14ac:dyDescent="0.2">
      <c r="B148" s="138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  <c r="V148" s="139"/>
      <c r="W148" s="139"/>
      <c r="X148" s="139"/>
      <c r="Y148" s="139"/>
      <c r="Z148" s="139"/>
      <c r="AA148" s="139"/>
      <c r="AB148" s="139"/>
      <c r="AC148" s="139"/>
      <c r="AD148" s="139"/>
      <c r="AE148" s="139"/>
      <c r="AF148" s="139"/>
      <c r="AG148" s="139"/>
      <c r="AH148" s="139"/>
      <c r="AI148" s="139"/>
      <c r="AJ148" s="139"/>
      <c r="AK148" s="139"/>
      <c r="AL148" s="139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9"/>
      <c r="AW148" s="139"/>
      <c r="AX148" s="139"/>
      <c r="AY148" s="139"/>
      <c r="AZ148" s="139"/>
      <c r="BA148" s="139"/>
    </row>
    <row r="149" spans="2:53" s="127" customFormat="1" x14ac:dyDescent="0.2">
      <c r="B149" s="138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  <c r="V149" s="139"/>
      <c r="W149" s="139"/>
      <c r="X149" s="139"/>
      <c r="Y149" s="139"/>
      <c r="Z149" s="139"/>
      <c r="AA149" s="139"/>
      <c r="AB149" s="139"/>
      <c r="AC149" s="139"/>
      <c r="AD149" s="139"/>
      <c r="AE149" s="139"/>
      <c r="AF149" s="139"/>
      <c r="AG149" s="139"/>
      <c r="AH149" s="139"/>
      <c r="AI149" s="139"/>
      <c r="AJ149" s="139"/>
      <c r="AK149" s="139"/>
      <c r="AL149" s="139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9"/>
      <c r="AW149" s="139"/>
      <c r="AX149" s="139"/>
      <c r="AY149" s="139"/>
      <c r="AZ149" s="139"/>
      <c r="BA149" s="139"/>
    </row>
    <row r="150" spans="2:53" s="127" customFormat="1" x14ac:dyDescent="0.2">
      <c r="B150" s="138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  <c r="V150" s="139"/>
      <c r="W150" s="139"/>
      <c r="X150" s="139"/>
      <c r="Y150" s="139"/>
      <c r="Z150" s="139"/>
      <c r="AA150" s="139"/>
      <c r="AB150" s="139"/>
      <c r="AC150" s="139"/>
      <c r="AD150" s="139"/>
      <c r="AE150" s="139"/>
      <c r="AF150" s="139"/>
      <c r="AG150" s="139"/>
      <c r="AH150" s="139"/>
      <c r="AI150" s="139"/>
      <c r="AJ150" s="139"/>
      <c r="AK150" s="139"/>
      <c r="AL150" s="139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9"/>
      <c r="AW150" s="139"/>
      <c r="AX150" s="139"/>
      <c r="AY150" s="139"/>
      <c r="AZ150" s="139"/>
      <c r="BA150" s="139"/>
    </row>
    <row r="151" spans="2:53" s="127" customFormat="1" x14ac:dyDescent="0.2">
      <c r="B151" s="138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  <c r="V151" s="139"/>
      <c r="W151" s="139"/>
      <c r="X151" s="139"/>
      <c r="Y151" s="139"/>
      <c r="Z151" s="139"/>
      <c r="AA151" s="139"/>
      <c r="AB151" s="139"/>
      <c r="AC151" s="139"/>
      <c r="AD151" s="139"/>
      <c r="AE151" s="139"/>
      <c r="AF151" s="139"/>
      <c r="AG151" s="139"/>
      <c r="AH151" s="139"/>
      <c r="AI151" s="139"/>
      <c r="AJ151" s="139"/>
      <c r="AK151" s="139"/>
      <c r="AL151" s="139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9"/>
      <c r="AW151" s="139"/>
      <c r="AX151" s="139"/>
      <c r="AY151" s="139"/>
      <c r="AZ151" s="139"/>
      <c r="BA151" s="139"/>
    </row>
    <row r="152" spans="2:53" s="127" customFormat="1" x14ac:dyDescent="0.2">
      <c r="B152" s="138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  <c r="V152" s="139"/>
      <c r="W152" s="139"/>
      <c r="X152" s="139"/>
      <c r="Y152" s="139"/>
      <c r="Z152" s="139"/>
      <c r="AA152" s="139"/>
      <c r="AB152" s="139"/>
      <c r="AC152" s="139"/>
      <c r="AD152" s="139"/>
      <c r="AE152" s="139"/>
      <c r="AF152" s="139"/>
      <c r="AG152" s="139"/>
      <c r="AH152" s="139"/>
      <c r="AI152" s="139"/>
      <c r="AJ152" s="139"/>
      <c r="AK152" s="139"/>
      <c r="AL152" s="139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9"/>
      <c r="AW152" s="139"/>
      <c r="AX152" s="139"/>
      <c r="AY152" s="139"/>
      <c r="AZ152" s="139"/>
      <c r="BA152" s="139"/>
    </row>
    <row r="153" spans="2:53" s="127" customFormat="1" x14ac:dyDescent="0.2">
      <c r="B153" s="138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  <c r="V153" s="139"/>
      <c r="W153" s="139"/>
      <c r="X153" s="139"/>
      <c r="Y153" s="139"/>
      <c r="Z153" s="139"/>
      <c r="AA153" s="139"/>
      <c r="AB153" s="139"/>
      <c r="AC153" s="139"/>
      <c r="AD153" s="139"/>
      <c r="AE153" s="139"/>
      <c r="AF153" s="139"/>
      <c r="AG153" s="139"/>
      <c r="AH153" s="139"/>
      <c r="AI153" s="139"/>
      <c r="AJ153" s="139"/>
      <c r="AK153" s="139"/>
      <c r="AL153" s="139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9"/>
      <c r="AW153" s="139"/>
      <c r="AX153" s="139"/>
      <c r="AY153" s="139"/>
      <c r="AZ153" s="139"/>
      <c r="BA153" s="139"/>
    </row>
    <row r="154" spans="2:53" s="127" customFormat="1" x14ac:dyDescent="0.2">
      <c r="B154" s="138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  <c r="V154" s="139"/>
      <c r="W154" s="139"/>
      <c r="X154" s="139"/>
      <c r="Y154" s="139"/>
      <c r="Z154" s="139"/>
      <c r="AA154" s="139"/>
      <c r="AB154" s="139"/>
      <c r="AC154" s="139"/>
      <c r="AD154" s="139"/>
      <c r="AE154" s="139"/>
      <c r="AF154" s="139"/>
      <c r="AG154" s="139"/>
      <c r="AH154" s="139"/>
      <c r="AI154" s="139"/>
      <c r="AJ154" s="139"/>
      <c r="AK154" s="139"/>
      <c r="AL154" s="139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9"/>
      <c r="AW154" s="139"/>
      <c r="AX154" s="139"/>
      <c r="AY154" s="139"/>
      <c r="AZ154" s="139"/>
      <c r="BA154" s="139"/>
    </row>
    <row r="155" spans="2:53" s="127" customFormat="1" x14ac:dyDescent="0.2">
      <c r="B155" s="138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  <c r="V155" s="139"/>
      <c r="W155" s="139"/>
      <c r="X155" s="139"/>
      <c r="Y155" s="139"/>
      <c r="Z155" s="139"/>
      <c r="AA155" s="139"/>
      <c r="AB155" s="139"/>
      <c r="AC155" s="139"/>
      <c r="AD155" s="139"/>
      <c r="AE155" s="139"/>
      <c r="AF155" s="139"/>
      <c r="AG155" s="139"/>
      <c r="AH155" s="139"/>
      <c r="AI155" s="139"/>
      <c r="AJ155" s="139"/>
      <c r="AK155" s="139"/>
      <c r="AL155" s="139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9"/>
      <c r="AW155" s="139"/>
      <c r="AX155" s="139"/>
      <c r="AY155" s="139"/>
      <c r="AZ155" s="139"/>
      <c r="BA155" s="139"/>
    </row>
    <row r="156" spans="2:53" s="127" customFormat="1" x14ac:dyDescent="0.2">
      <c r="B156" s="138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139"/>
      <c r="AH156" s="139"/>
      <c r="AI156" s="139"/>
      <c r="AJ156" s="139"/>
      <c r="AK156" s="139"/>
      <c r="AL156" s="139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9"/>
      <c r="AW156" s="139"/>
      <c r="AX156" s="139"/>
      <c r="AY156" s="139"/>
      <c r="AZ156" s="139"/>
      <c r="BA156" s="139"/>
    </row>
    <row r="157" spans="2:53" s="127" customFormat="1" x14ac:dyDescent="0.2">
      <c r="B157" s="138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  <c r="V157" s="139"/>
      <c r="W157" s="139"/>
      <c r="X157" s="139"/>
      <c r="Y157" s="139"/>
      <c r="Z157" s="139"/>
      <c r="AA157" s="139"/>
      <c r="AB157" s="139"/>
      <c r="AC157" s="139"/>
      <c r="AD157" s="139"/>
      <c r="AE157" s="139"/>
      <c r="AF157" s="139"/>
      <c r="AG157" s="139"/>
      <c r="AH157" s="139"/>
      <c r="AI157" s="139"/>
      <c r="AJ157" s="139"/>
      <c r="AK157" s="139"/>
      <c r="AL157" s="139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9"/>
      <c r="AW157" s="139"/>
      <c r="AX157" s="139"/>
      <c r="AY157" s="139"/>
      <c r="AZ157" s="139"/>
      <c r="BA157" s="139"/>
    </row>
    <row r="158" spans="2:53" s="127" customFormat="1" x14ac:dyDescent="0.2">
      <c r="B158" s="138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  <c r="V158" s="139"/>
      <c r="W158" s="139"/>
      <c r="X158" s="139"/>
      <c r="Y158" s="139"/>
      <c r="Z158" s="139"/>
      <c r="AA158" s="139"/>
      <c r="AB158" s="139"/>
      <c r="AC158" s="139"/>
      <c r="AD158" s="139"/>
      <c r="AE158" s="139"/>
      <c r="AF158" s="139"/>
      <c r="AG158" s="139"/>
      <c r="AH158" s="139"/>
      <c r="AI158" s="139"/>
      <c r="AJ158" s="139"/>
      <c r="AK158" s="139"/>
      <c r="AL158" s="139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9"/>
      <c r="AW158" s="139"/>
      <c r="AX158" s="139"/>
      <c r="AY158" s="139"/>
      <c r="AZ158" s="139"/>
      <c r="BA158" s="139"/>
    </row>
    <row r="159" spans="2:53" s="127" customFormat="1" x14ac:dyDescent="0.2">
      <c r="B159" s="138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  <c r="V159" s="139"/>
      <c r="W159" s="139"/>
      <c r="X159" s="139"/>
      <c r="Y159" s="139"/>
      <c r="Z159" s="139"/>
      <c r="AA159" s="139"/>
      <c r="AB159" s="139"/>
      <c r="AC159" s="139"/>
      <c r="AD159" s="139"/>
      <c r="AE159" s="139"/>
      <c r="AF159" s="139"/>
      <c r="AG159" s="139"/>
      <c r="AH159" s="139"/>
      <c r="AI159" s="139"/>
      <c r="AJ159" s="139"/>
      <c r="AK159" s="139"/>
      <c r="AL159" s="139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9"/>
      <c r="AW159" s="139"/>
      <c r="AX159" s="139"/>
      <c r="AY159" s="139"/>
      <c r="AZ159" s="139"/>
      <c r="BA159" s="139"/>
    </row>
    <row r="160" spans="2:53" s="127" customFormat="1" x14ac:dyDescent="0.2">
      <c r="B160" s="138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  <c r="V160" s="139"/>
      <c r="W160" s="139"/>
      <c r="X160" s="139"/>
      <c r="Y160" s="139"/>
      <c r="Z160" s="139"/>
      <c r="AA160" s="139"/>
      <c r="AB160" s="139"/>
      <c r="AC160" s="139"/>
      <c r="AD160" s="139"/>
      <c r="AE160" s="139"/>
      <c r="AF160" s="139"/>
      <c r="AG160" s="139"/>
      <c r="AH160" s="139"/>
      <c r="AI160" s="139"/>
      <c r="AJ160" s="139"/>
      <c r="AK160" s="139"/>
      <c r="AL160" s="139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9"/>
      <c r="AW160" s="139"/>
      <c r="AX160" s="139"/>
      <c r="AY160" s="139"/>
      <c r="AZ160" s="139"/>
      <c r="BA160" s="139"/>
    </row>
    <row r="161" spans="2:53" s="127" customFormat="1" x14ac:dyDescent="0.2">
      <c r="B161" s="138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39"/>
      <c r="O161" s="139"/>
      <c r="P161" s="139"/>
      <c r="Q161" s="139"/>
      <c r="R161" s="139"/>
      <c r="S161" s="139"/>
      <c r="T161" s="139"/>
      <c r="U161" s="139"/>
      <c r="V161" s="139"/>
      <c r="W161" s="139"/>
      <c r="X161" s="139"/>
      <c r="Y161" s="139"/>
      <c r="Z161" s="139"/>
      <c r="AA161" s="139"/>
      <c r="AB161" s="139"/>
      <c r="AC161" s="139"/>
      <c r="AD161" s="139"/>
      <c r="AE161" s="139"/>
      <c r="AF161" s="139"/>
      <c r="AG161" s="139"/>
      <c r="AH161" s="139"/>
      <c r="AI161" s="139"/>
      <c r="AJ161" s="139"/>
      <c r="AK161" s="139"/>
      <c r="AL161" s="139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9"/>
      <c r="AW161" s="139"/>
      <c r="AX161" s="139"/>
      <c r="AY161" s="139"/>
      <c r="AZ161" s="139"/>
      <c r="BA161" s="139"/>
    </row>
    <row r="162" spans="2:53" s="127" customFormat="1" x14ac:dyDescent="0.2">
      <c r="B162" s="138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39"/>
      <c r="O162" s="139"/>
      <c r="P162" s="139"/>
      <c r="Q162" s="139"/>
      <c r="R162" s="139"/>
      <c r="S162" s="139"/>
      <c r="T162" s="139"/>
      <c r="U162" s="139"/>
      <c r="V162" s="139"/>
      <c r="W162" s="139"/>
      <c r="X162" s="139"/>
      <c r="Y162" s="139"/>
      <c r="Z162" s="139"/>
      <c r="AA162" s="139"/>
      <c r="AB162" s="139"/>
      <c r="AC162" s="139"/>
      <c r="AD162" s="139"/>
      <c r="AE162" s="139"/>
      <c r="AF162" s="139"/>
      <c r="AG162" s="139"/>
      <c r="AH162" s="139"/>
      <c r="AI162" s="139"/>
      <c r="AJ162" s="139"/>
      <c r="AK162" s="139"/>
      <c r="AL162" s="139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9"/>
      <c r="AW162" s="139"/>
      <c r="AX162" s="139"/>
      <c r="AY162" s="139"/>
      <c r="AZ162" s="139"/>
      <c r="BA162" s="139"/>
    </row>
    <row r="163" spans="2:53" s="127" customFormat="1" x14ac:dyDescent="0.2">
      <c r="B163" s="138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39"/>
      <c r="O163" s="139"/>
      <c r="P163" s="139"/>
      <c r="Q163" s="139"/>
      <c r="R163" s="139"/>
      <c r="S163" s="139"/>
      <c r="T163" s="139"/>
      <c r="U163" s="139"/>
      <c r="V163" s="139"/>
      <c r="W163" s="139"/>
      <c r="X163" s="139"/>
      <c r="Y163" s="139"/>
      <c r="Z163" s="139"/>
      <c r="AA163" s="139"/>
      <c r="AB163" s="139"/>
      <c r="AC163" s="139"/>
      <c r="AD163" s="139"/>
      <c r="AE163" s="139"/>
      <c r="AF163" s="139"/>
      <c r="AG163" s="139"/>
      <c r="AH163" s="139"/>
      <c r="AI163" s="139"/>
      <c r="AJ163" s="139"/>
      <c r="AK163" s="139"/>
      <c r="AL163" s="139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9"/>
      <c r="AW163" s="139"/>
      <c r="AX163" s="139"/>
      <c r="AY163" s="139"/>
      <c r="AZ163" s="139"/>
      <c r="BA163" s="139"/>
    </row>
    <row r="164" spans="2:53" s="127" customFormat="1" x14ac:dyDescent="0.2">
      <c r="B164" s="138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139"/>
      <c r="AH164" s="139"/>
      <c r="AI164" s="139"/>
      <c r="AJ164" s="139"/>
      <c r="AK164" s="139"/>
      <c r="AL164" s="139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9"/>
      <c r="AW164" s="139"/>
      <c r="AX164" s="139"/>
      <c r="AY164" s="139"/>
      <c r="AZ164" s="139"/>
      <c r="BA164" s="139"/>
    </row>
    <row r="165" spans="2:53" s="127" customFormat="1" x14ac:dyDescent="0.2">
      <c r="B165" s="138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39"/>
      <c r="O165" s="139"/>
      <c r="P165" s="139"/>
      <c r="Q165" s="139"/>
      <c r="R165" s="139"/>
      <c r="S165" s="139"/>
      <c r="T165" s="139"/>
      <c r="U165" s="139"/>
      <c r="V165" s="139"/>
      <c r="W165" s="139"/>
      <c r="X165" s="139"/>
      <c r="Y165" s="139"/>
      <c r="Z165" s="139"/>
      <c r="AA165" s="139"/>
      <c r="AB165" s="139"/>
      <c r="AC165" s="139"/>
      <c r="AD165" s="139"/>
      <c r="AE165" s="139"/>
      <c r="AF165" s="139"/>
      <c r="AG165" s="139"/>
      <c r="AH165" s="139"/>
      <c r="AI165" s="139"/>
      <c r="AJ165" s="139"/>
      <c r="AK165" s="139"/>
      <c r="AL165" s="139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9"/>
      <c r="AW165" s="139"/>
      <c r="AX165" s="139"/>
      <c r="AY165" s="139"/>
      <c r="AZ165" s="139"/>
      <c r="BA165" s="139"/>
    </row>
    <row r="166" spans="2:53" s="127" customFormat="1" x14ac:dyDescent="0.2">
      <c r="B166" s="138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39"/>
      <c r="O166" s="139"/>
      <c r="P166" s="139"/>
      <c r="Q166" s="139"/>
      <c r="R166" s="139"/>
      <c r="S166" s="139"/>
      <c r="T166" s="139"/>
      <c r="U166" s="139"/>
      <c r="V166" s="139"/>
      <c r="W166" s="139"/>
      <c r="X166" s="139"/>
      <c r="Y166" s="139"/>
      <c r="Z166" s="139"/>
      <c r="AA166" s="139"/>
      <c r="AB166" s="139"/>
      <c r="AC166" s="139"/>
      <c r="AD166" s="139"/>
      <c r="AE166" s="139"/>
      <c r="AF166" s="139"/>
      <c r="AG166" s="139"/>
      <c r="AH166" s="139"/>
      <c r="AI166" s="139"/>
      <c r="AJ166" s="139"/>
      <c r="AK166" s="139"/>
      <c r="AL166" s="139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9"/>
      <c r="AW166" s="139"/>
      <c r="AX166" s="139"/>
      <c r="AY166" s="139"/>
      <c r="AZ166" s="139"/>
      <c r="BA166" s="139"/>
    </row>
    <row r="167" spans="2:53" s="127" customFormat="1" x14ac:dyDescent="0.2">
      <c r="B167" s="138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39"/>
      <c r="O167" s="139"/>
      <c r="P167" s="139"/>
      <c r="Q167" s="139"/>
      <c r="R167" s="139"/>
      <c r="S167" s="139"/>
      <c r="T167" s="139"/>
      <c r="U167" s="139"/>
      <c r="V167" s="139"/>
      <c r="W167" s="139"/>
      <c r="X167" s="139"/>
      <c r="Y167" s="139"/>
      <c r="Z167" s="139"/>
      <c r="AA167" s="139"/>
      <c r="AB167" s="139"/>
      <c r="AC167" s="139"/>
      <c r="AD167" s="139"/>
      <c r="AE167" s="139"/>
      <c r="AF167" s="139"/>
      <c r="AG167" s="139"/>
      <c r="AH167" s="139"/>
      <c r="AI167" s="139"/>
      <c r="AJ167" s="139"/>
      <c r="AK167" s="139"/>
      <c r="AL167" s="139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9"/>
      <c r="AW167" s="139"/>
      <c r="AX167" s="139"/>
      <c r="AY167" s="139"/>
      <c r="AZ167" s="139"/>
      <c r="BA167" s="139"/>
    </row>
    <row r="168" spans="2:53" s="127" customFormat="1" x14ac:dyDescent="0.2">
      <c r="B168" s="138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39"/>
      <c r="O168" s="139"/>
      <c r="P168" s="139"/>
      <c r="Q168" s="139"/>
      <c r="R168" s="139"/>
      <c r="S168" s="139"/>
      <c r="T168" s="139"/>
      <c r="U168" s="139"/>
      <c r="V168" s="139"/>
      <c r="W168" s="139"/>
      <c r="X168" s="139"/>
      <c r="Y168" s="139"/>
      <c r="Z168" s="139"/>
      <c r="AA168" s="139"/>
      <c r="AB168" s="139"/>
      <c r="AC168" s="139"/>
      <c r="AD168" s="139"/>
      <c r="AE168" s="139"/>
      <c r="AF168" s="139"/>
      <c r="AG168" s="139"/>
      <c r="AH168" s="139"/>
      <c r="AI168" s="139"/>
      <c r="AJ168" s="139"/>
      <c r="AK168" s="139"/>
      <c r="AL168" s="139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9"/>
      <c r="AW168" s="139"/>
      <c r="AX168" s="139"/>
      <c r="AY168" s="139"/>
      <c r="AZ168" s="139"/>
      <c r="BA168" s="139"/>
    </row>
    <row r="169" spans="2:53" s="127" customFormat="1" x14ac:dyDescent="0.2">
      <c r="B169" s="138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39"/>
      <c r="O169" s="139"/>
      <c r="P169" s="139"/>
      <c r="Q169" s="139"/>
      <c r="R169" s="139"/>
      <c r="S169" s="139"/>
      <c r="T169" s="139"/>
      <c r="U169" s="139"/>
      <c r="V169" s="139"/>
      <c r="W169" s="139"/>
      <c r="X169" s="139"/>
      <c r="Y169" s="139"/>
      <c r="Z169" s="139"/>
      <c r="AA169" s="139"/>
      <c r="AB169" s="139"/>
      <c r="AC169" s="139"/>
      <c r="AD169" s="139"/>
      <c r="AE169" s="139"/>
      <c r="AF169" s="139"/>
      <c r="AG169" s="139"/>
      <c r="AH169" s="139"/>
      <c r="AI169" s="139"/>
      <c r="AJ169" s="139"/>
      <c r="AK169" s="139"/>
      <c r="AL169" s="139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9"/>
      <c r="AW169" s="139"/>
      <c r="AX169" s="139"/>
      <c r="AY169" s="139"/>
      <c r="AZ169" s="139"/>
      <c r="BA169" s="139"/>
    </row>
    <row r="170" spans="2:53" s="127" customFormat="1" x14ac:dyDescent="0.2">
      <c r="B170" s="138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39"/>
      <c r="O170" s="139"/>
      <c r="P170" s="139"/>
      <c r="Q170" s="139"/>
      <c r="R170" s="139"/>
      <c r="S170" s="139"/>
      <c r="T170" s="139"/>
      <c r="U170" s="139"/>
      <c r="V170" s="139"/>
      <c r="W170" s="139"/>
      <c r="X170" s="139"/>
      <c r="Y170" s="139"/>
      <c r="Z170" s="139"/>
      <c r="AA170" s="139"/>
      <c r="AB170" s="139"/>
      <c r="AC170" s="139"/>
      <c r="AD170" s="139"/>
      <c r="AE170" s="139"/>
      <c r="AF170" s="139"/>
      <c r="AG170" s="139"/>
      <c r="AH170" s="139"/>
      <c r="AI170" s="139"/>
      <c r="AJ170" s="139"/>
      <c r="AK170" s="139"/>
      <c r="AL170" s="139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9"/>
      <c r="AW170" s="139"/>
      <c r="AX170" s="139"/>
      <c r="AY170" s="139"/>
      <c r="AZ170" s="139"/>
      <c r="BA170" s="139"/>
    </row>
    <row r="171" spans="2:53" s="127" customFormat="1" x14ac:dyDescent="0.2">
      <c r="B171" s="138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39"/>
      <c r="O171" s="139"/>
      <c r="P171" s="139"/>
      <c r="Q171" s="139"/>
      <c r="R171" s="139"/>
      <c r="S171" s="139"/>
      <c r="T171" s="139"/>
      <c r="U171" s="139"/>
      <c r="V171" s="139"/>
      <c r="W171" s="139"/>
      <c r="X171" s="139"/>
      <c r="Y171" s="139"/>
      <c r="Z171" s="139"/>
      <c r="AA171" s="139"/>
      <c r="AB171" s="139"/>
      <c r="AC171" s="139"/>
      <c r="AD171" s="139"/>
      <c r="AE171" s="139"/>
      <c r="AF171" s="139"/>
      <c r="AG171" s="139"/>
      <c r="AH171" s="139"/>
      <c r="AI171" s="139"/>
      <c r="AJ171" s="139"/>
      <c r="AK171" s="139"/>
      <c r="AL171" s="139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9"/>
      <c r="AW171" s="139"/>
      <c r="AX171" s="139"/>
      <c r="AY171" s="139"/>
      <c r="AZ171" s="139"/>
      <c r="BA171" s="139"/>
    </row>
    <row r="172" spans="2:53" s="127" customFormat="1" x14ac:dyDescent="0.2">
      <c r="B172" s="138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39"/>
      <c r="O172" s="139"/>
      <c r="P172" s="139"/>
      <c r="Q172" s="139"/>
      <c r="R172" s="139"/>
      <c r="S172" s="139"/>
      <c r="T172" s="139"/>
      <c r="U172" s="139"/>
      <c r="V172" s="139"/>
      <c r="W172" s="139"/>
      <c r="X172" s="139"/>
      <c r="Y172" s="139"/>
      <c r="Z172" s="139"/>
      <c r="AA172" s="139"/>
      <c r="AB172" s="139"/>
      <c r="AC172" s="139"/>
      <c r="AD172" s="139"/>
      <c r="AE172" s="139"/>
      <c r="AF172" s="139"/>
      <c r="AG172" s="139"/>
      <c r="AH172" s="139"/>
      <c r="AI172" s="139"/>
      <c r="AJ172" s="139"/>
      <c r="AK172" s="139"/>
      <c r="AL172" s="139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9"/>
      <c r="AW172" s="139"/>
      <c r="AX172" s="139"/>
      <c r="AY172" s="139"/>
      <c r="AZ172" s="139"/>
      <c r="BA172" s="139"/>
    </row>
    <row r="173" spans="2:53" s="127" customFormat="1" x14ac:dyDescent="0.2">
      <c r="B173" s="138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39"/>
      <c r="S173" s="139"/>
      <c r="T173" s="139"/>
      <c r="U173" s="139"/>
      <c r="V173" s="139"/>
      <c r="W173" s="139"/>
      <c r="X173" s="139"/>
      <c r="Y173" s="139"/>
      <c r="Z173" s="139"/>
      <c r="AA173" s="139"/>
      <c r="AB173" s="139"/>
      <c r="AC173" s="139"/>
      <c r="AD173" s="139"/>
      <c r="AE173" s="139"/>
      <c r="AF173" s="139"/>
      <c r="AG173" s="139"/>
      <c r="AH173" s="139"/>
      <c r="AI173" s="139"/>
      <c r="AJ173" s="139"/>
      <c r="AK173" s="139"/>
      <c r="AL173" s="139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9"/>
      <c r="AW173" s="139"/>
      <c r="AX173" s="139"/>
      <c r="AY173" s="139"/>
      <c r="AZ173" s="139"/>
      <c r="BA173" s="139"/>
    </row>
    <row r="174" spans="2:53" s="127" customFormat="1" x14ac:dyDescent="0.2">
      <c r="B174" s="138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  <c r="AA174" s="139"/>
      <c r="AB174" s="139"/>
      <c r="AC174" s="139"/>
      <c r="AD174" s="139"/>
      <c r="AE174" s="139"/>
      <c r="AF174" s="139"/>
      <c r="AG174" s="139"/>
      <c r="AH174" s="139"/>
      <c r="AI174" s="139"/>
      <c r="AJ174" s="139"/>
      <c r="AK174" s="139"/>
      <c r="AL174" s="139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9"/>
      <c r="AW174" s="139"/>
      <c r="AX174" s="139"/>
      <c r="AY174" s="139"/>
      <c r="AZ174" s="139"/>
      <c r="BA174" s="139"/>
    </row>
    <row r="175" spans="2:53" s="127" customFormat="1" x14ac:dyDescent="0.2">
      <c r="B175" s="138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39"/>
      <c r="O175" s="139"/>
      <c r="P175" s="139"/>
      <c r="Q175" s="139"/>
      <c r="R175" s="139"/>
      <c r="S175" s="139"/>
      <c r="T175" s="139"/>
      <c r="U175" s="139"/>
      <c r="V175" s="139"/>
      <c r="W175" s="139"/>
      <c r="X175" s="139"/>
      <c r="Y175" s="139"/>
      <c r="Z175" s="139"/>
      <c r="AA175" s="139"/>
      <c r="AB175" s="139"/>
      <c r="AC175" s="139"/>
      <c r="AD175" s="139"/>
      <c r="AE175" s="139"/>
      <c r="AF175" s="139"/>
      <c r="AG175" s="139"/>
      <c r="AH175" s="139"/>
      <c r="AI175" s="139"/>
      <c r="AJ175" s="139"/>
      <c r="AK175" s="139"/>
      <c r="AL175" s="139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9"/>
      <c r="AW175" s="139"/>
      <c r="AX175" s="139"/>
      <c r="AY175" s="139"/>
      <c r="AZ175" s="139"/>
      <c r="BA175" s="139"/>
    </row>
    <row r="176" spans="2:53" s="127" customFormat="1" x14ac:dyDescent="0.2">
      <c r="B176" s="138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39"/>
      <c r="O176" s="139"/>
      <c r="P176" s="139"/>
      <c r="Q176" s="139"/>
      <c r="R176" s="139"/>
      <c r="S176" s="139"/>
      <c r="T176" s="139"/>
      <c r="U176" s="139"/>
      <c r="V176" s="139"/>
      <c r="W176" s="139"/>
      <c r="X176" s="139"/>
      <c r="Y176" s="139"/>
      <c r="Z176" s="139"/>
      <c r="AA176" s="139"/>
      <c r="AB176" s="139"/>
      <c r="AC176" s="139"/>
      <c r="AD176" s="139"/>
      <c r="AE176" s="139"/>
      <c r="AF176" s="139"/>
      <c r="AG176" s="139"/>
      <c r="AH176" s="139"/>
      <c r="AI176" s="139"/>
      <c r="AJ176" s="139"/>
      <c r="AK176" s="139"/>
      <c r="AL176" s="139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9"/>
      <c r="AW176" s="139"/>
      <c r="AX176" s="139"/>
      <c r="AY176" s="139"/>
      <c r="AZ176" s="139"/>
      <c r="BA176" s="139"/>
    </row>
    <row r="177" spans="2:53" s="127" customFormat="1" x14ac:dyDescent="0.2">
      <c r="B177" s="138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39"/>
      <c r="O177" s="139"/>
      <c r="P177" s="139"/>
      <c r="Q177" s="139"/>
      <c r="R177" s="139"/>
      <c r="S177" s="139"/>
      <c r="T177" s="139"/>
      <c r="U177" s="139"/>
      <c r="V177" s="139"/>
      <c r="W177" s="139"/>
      <c r="X177" s="139"/>
      <c r="Y177" s="139"/>
      <c r="Z177" s="139"/>
      <c r="AA177" s="139"/>
      <c r="AB177" s="139"/>
      <c r="AC177" s="139"/>
      <c r="AD177" s="139"/>
      <c r="AE177" s="139"/>
      <c r="AF177" s="139"/>
      <c r="AG177" s="139"/>
      <c r="AH177" s="139"/>
      <c r="AI177" s="139"/>
      <c r="AJ177" s="139"/>
      <c r="AK177" s="139"/>
      <c r="AL177" s="139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9"/>
      <c r="AW177" s="139"/>
      <c r="AX177" s="139"/>
      <c r="AY177" s="139"/>
      <c r="AZ177" s="139"/>
      <c r="BA177" s="139"/>
    </row>
    <row r="178" spans="2:53" s="127" customFormat="1" x14ac:dyDescent="0.2">
      <c r="B178" s="138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39"/>
      <c r="R178" s="139"/>
      <c r="S178" s="139"/>
      <c r="T178" s="139"/>
      <c r="U178" s="139"/>
      <c r="V178" s="139"/>
      <c r="W178" s="139"/>
      <c r="X178" s="139"/>
      <c r="Y178" s="139"/>
      <c r="Z178" s="139"/>
      <c r="AA178" s="139"/>
      <c r="AB178" s="139"/>
      <c r="AC178" s="139"/>
      <c r="AD178" s="139"/>
      <c r="AE178" s="139"/>
      <c r="AF178" s="139"/>
      <c r="AG178" s="139"/>
      <c r="AH178" s="139"/>
      <c r="AI178" s="139"/>
      <c r="AJ178" s="139"/>
      <c r="AK178" s="139"/>
      <c r="AL178" s="139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9"/>
      <c r="AW178" s="139"/>
      <c r="AX178" s="139"/>
      <c r="AY178" s="139"/>
      <c r="AZ178" s="139"/>
      <c r="BA178" s="139"/>
    </row>
    <row r="179" spans="2:53" s="127" customFormat="1" x14ac:dyDescent="0.2">
      <c r="B179" s="138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39"/>
      <c r="R179" s="139"/>
      <c r="S179" s="139"/>
      <c r="T179" s="139"/>
      <c r="U179" s="139"/>
      <c r="V179" s="139"/>
      <c r="W179" s="139"/>
      <c r="X179" s="139"/>
      <c r="Y179" s="139"/>
      <c r="Z179" s="139"/>
      <c r="AA179" s="139"/>
      <c r="AB179" s="139"/>
      <c r="AC179" s="139"/>
      <c r="AD179" s="139"/>
      <c r="AE179" s="139"/>
      <c r="AF179" s="139"/>
      <c r="AG179" s="139"/>
      <c r="AH179" s="139"/>
      <c r="AI179" s="139"/>
      <c r="AJ179" s="139"/>
      <c r="AK179" s="139"/>
      <c r="AL179" s="139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9"/>
      <c r="AW179" s="139"/>
      <c r="AX179" s="139"/>
      <c r="AY179" s="139"/>
      <c r="AZ179" s="139"/>
      <c r="BA179" s="139"/>
    </row>
    <row r="180" spans="2:53" s="127" customFormat="1" x14ac:dyDescent="0.2">
      <c r="B180" s="138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39"/>
      <c r="R180" s="139"/>
      <c r="S180" s="139"/>
      <c r="T180" s="139"/>
      <c r="U180" s="139"/>
      <c r="V180" s="139"/>
      <c r="W180" s="139"/>
      <c r="X180" s="139"/>
      <c r="Y180" s="139"/>
      <c r="Z180" s="139"/>
      <c r="AA180" s="139"/>
      <c r="AB180" s="139"/>
      <c r="AC180" s="139"/>
      <c r="AD180" s="139"/>
      <c r="AE180" s="139"/>
      <c r="AF180" s="139"/>
      <c r="AG180" s="139"/>
      <c r="AH180" s="139"/>
      <c r="AI180" s="139"/>
      <c r="AJ180" s="139"/>
      <c r="AK180" s="139"/>
      <c r="AL180" s="139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9"/>
      <c r="AW180" s="139"/>
      <c r="AX180" s="139"/>
      <c r="AY180" s="139"/>
      <c r="AZ180" s="139"/>
      <c r="BA180" s="139"/>
    </row>
    <row r="181" spans="2:53" s="127" customFormat="1" x14ac:dyDescent="0.2">
      <c r="B181" s="138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39"/>
      <c r="R181" s="139"/>
      <c r="S181" s="139"/>
      <c r="T181" s="139"/>
      <c r="U181" s="139"/>
      <c r="V181" s="139"/>
      <c r="W181" s="139"/>
      <c r="X181" s="139"/>
      <c r="Y181" s="139"/>
      <c r="Z181" s="139"/>
      <c r="AA181" s="139"/>
      <c r="AB181" s="139"/>
      <c r="AC181" s="139"/>
      <c r="AD181" s="139"/>
      <c r="AE181" s="139"/>
      <c r="AF181" s="139"/>
      <c r="AG181" s="139"/>
      <c r="AH181" s="139"/>
      <c r="AI181" s="139"/>
      <c r="AJ181" s="139"/>
      <c r="AK181" s="139"/>
      <c r="AL181" s="139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9"/>
      <c r="AW181" s="139"/>
      <c r="AX181" s="139"/>
      <c r="AY181" s="139"/>
      <c r="AZ181" s="139"/>
      <c r="BA181" s="139"/>
    </row>
    <row r="182" spans="2:53" s="127" customFormat="1" x14ac:dyDescent="0.2">
      <c r="B182" s="138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39"/>
      <c r="O182" s="139"/>
      <c r="P182" s="139"/>
      <c r="Q182" s="139"/>
      <c r="R182" s="139"/>
      <c r="S182" s="139"/>
      <c r="T182" s="139"/>
      <c r="U182" s="139"/>
      <c r="V182" s="139"/>
      <c r="W182" s="139"/>
      <c r="X182" s="139"/>
      <c r="Y182" s="139"/>
      <c r="Z182" s="139"/>
      <c r="AA182" s="139"/>
      <c r="AB182" s="139"/>
      <c r="AC182" s="139"/>
      <c r="AD182" s="139"/>
      <c r="AE182" s="139"/>
      <c r="AF182" s="139"/>
      <c r="AG182" s="139"/>
      <c r="AH182" s="139"/>
      <c r="AI182" s="139"/>
      <c r="AJ182" s="139"/>
      <c r="AK182" s="139"/>
      <c r="AL182" s="139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9"/>
      <c r="AW182" s="139"/>
      <c r="AX182" s="139"/>
      <c r="AY182" s="139"/>
      <c r="AZ182" s="139"/>
      <c r="BA182" s="139"/>
    </row>
    <row r="183" spans="2:53" s="127" customFormat="1" x14ac:dyDescent="0.2">
      <c r="B183" s="138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39"/>
      <c r="O183" s="139"/>
      <c r="P183" s="139"/>
      <c r="Q183" s="139"/>
      <c r="R183" s="139"/>
      <c r="S183" s="139"/>
      <c r="T183" s="139"/>
      <c r="U183" s="139"/>
      <c r="V183" s="139"/>
      <c r="W183" s="139"/>
      <c r="X183" s="139"/>
      <c r="Y183" s="139"/>
      <c r="Z183" s="139"/>
      <c r="AA183" s="139"/>
      <c r="AB183" s="139"/>
      <c r="AC183" s="139"/>
      <c r="AD183" s="139"/>
      <c r="AE183" s="139"/>
      <c r="AF183" s="139"/>
      <c r="AG183" s="139"/>
      <c r="AH183" s="139"/>
      <c r="AI183" s="139"/>
      <c r="AJ183" s="139"/>
      <c r="AK183" s="139"/>
      <c r="AL183" s="139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9"/>
      <c r="AW183" s="139"/>
      <c r="AX183" s="139"/>
      <c r="AY183" s="139"/>
      <c r="AZ183" s="139"/>
      <c r="BA183" s="139"/>
    </row>
    <row r="184" spans="2:53" s="127" customFormat="1" x14ac:dyDescent="0.2">
      <c r="B184" s="138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39"/>
      <c r="R184" s="139"/>
      <c r="S184" s="139"/>
      <c r="T184" s="139"/>
      <c r="U184" s="139"/>
      <c r="V184" s="139"/>
      <c r="W184" s="139"/>
      <c r="X184" s="139"/>
      <c r="Y184" s="139"/>
      <c r="Z184" s="139"/>
      <c r="AA184" s="139"/>
      <c r="AB184" s="139"/>
      <c r="AC184" s="139"/>
      <c r="AD184" s="139"/>
      <c r="AE184" s="139"/>
      <c r="AF184" s="139"/>
      <c r="AG184" s="139"/>
      <c r="AH184" s="139"/>
      <c r="AI184" s="139"/>
      <c r="AJ184" s="139"/>
      <c r="AK184" s="139"/>
      <c r="AL184" s="139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9"/>
      <c r="AW184" s="139"/>
      <c r="AX184" s="139"/>
      <c r="AY184" s="139"/>
      <c r="AZ184" s="139"/>
      <c r="BA184" s="139"/>
    </row>
    <row r="185" spans="2:53" s="127" customFormat="1" x14ac:dyDescent="0.2">
      <c r="B185" s="138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39"/>
      <c r="R185" s="139"/>
      <c r="S185" s="139"/>
      <c r="T185" s="139"/>
      <c r="U185" s="139"/>
      <c r="V185" s="139"/>
      <c r="W185" s="139"/>
      <c r="X185" s="139"/>
      <c r="Y185" s="139"/>
      <c r="Z185" s="139"/>
      <c r="AA185" s="139"/>
      <c r="AB185" s="139"/>
      <c r="AC185" s="139"/>
      <c r="AD185" s="139"/>
      <c r="AE185" s="139"/>
      <c r="AF185" s="139"/>
      <c r="AG185" s="139"/>
      <c r="AH185" s="139"/>
      <c r="AI185" s="139"/>
      <c r="AJ185" s="139"/>
      <c r="AK185" s="139"/>
      <c r="AL185" s="139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9"/>
      <c r="AW185" s="139"/>
      <c r="AX185" s="139"/>
      <c r="AY185" s="139"/>
      <c r="AZ185" s="139"/>
      <c r="BA185" s="139"/>
    </row>
    <row r="186" spans="2:53" s="127" customFormat="1" x14ac:dyDescent="0.2">
      <c r="B186" s="138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/>
      <c r="R186" s="139"/>
      <c r="S186" s="139"/>
      <c r="T186" s="139"/>
      <c r="U186" s="139"/>
      <c r="V186" s="139"/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/>
      <c r="AG186" s="139"/>
      <c r="AH186" s="139"/>
      <c r="AI186" s="139"/>
      <c r="AJ186" s="139"/>
      <c r="AK186" s="139"/>
      <c r="AL186" s="139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9"/>
      <c r="AW186" s="139"/>
      <c r="AX186" s="139"/>
      <c r="AY186" s="139"/>
      <c r="AZ186" s="139"/>
      <c r="BA186" s="139"/>
    </row>
    <row r="187" spans="2:53" s="127" customFormat="1" x14ac:dyDescent="0.2">
      <c r="B187" s="138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39"/>
      <c r="O187" s="139"/>
      <c r="P187" s="139"/>
      <c r="Q187" s="139"/>
      <c r="R187" s="139"/>
      <c r="S187" s="139"/>
      <c r="T187" s="139"/>
      <c r="U187" s="139"/>
      <c r="V187" s="139"/>
      <c r="W187" s="139"/>
      <c r="X187" s="139"/>
      <c r="Y187" s="139"/>
      <c r="Z187" s="139"/>
      <c r="AA187" s="139"/>
      <c r="AB187" s="139"/>
      <c r="AC187" s="139"/>
      <c r="AD187" s="139"/>
      <c r="AE187" s="139"/>
      <c r="AF187" s="139"/>
      <c r="AG187" s="139"/>
      <c r="AH187" s="139"/>
      <c r="AI187" s="139"/>
      <c r="AJ187" s="139"/>
      <c r="AK187" s="139"/>
      <c r="AL187" s="139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9"/>
      <c r="AW187" s="139"/>
      <c r="AX187" s="139"/>
      <c r="AY187" s="139"/>
      <c r="AZ187" s="139"/>
      <c r="BA187" s="139"/>
    </row>
    <row r="188" spans="2:53" s="127" customFormat="1" x14ac:dyDescent="0.2">
      <c r="B188" s="138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39"/>
      <c r="O188" s="139"/>
      <c r="P188" s="139"/>
      <c r="Q188" s="139"/>
      <c r="R188" s="139"/>
      <c r="S188" s="139"/>
      <c r="T188" s="139"/>
      <c r="U188" s="139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9"/>
      <c r="AW188" s="139"/>
      <c r="AX188" s="139"/>
      <c r="AY188" s="139"/>
      <c r="AZ188" s="139"/>
      <c r="BA188" s="139"/>
    </row>
    <row r="189" spans="2:53" s="127" customFormat="1" x14ac:dyDescent="0.2">
      <c r="B189" s="138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39"/>
      <c r="O189" s="139"/>
      <c r="P189" s="139"/>
      <c r="Q189" s="139"/>
      <c r="R189" s="139"/>
      <c r="S189" s="139"/>
      <c r="T189" s="139"/>
      <c r="U189" s="139"/>
      <c r="V189" s="139"/>
      <c r="W189" s="139"/>
      <c r="X189" s="139"/>
      <c r="Y189" s="139"/>
      <c r="Z189" s="139"/>
      <c r="AA189" s="139"/>
      <c r="AB189" s="139"/>
      <c r="AC189" s="139"/>
      <c r="AD189" s="139"/>
      <c r="AE189" s="139"/>
      <c r="AF189" s="139"/>
      <c r="AG189" s="139"/>
      <c r="AH189" s="139"/>
      <c r="AI189" s="139"/>
      <c r="AJ189" s="139"/>
      <c r="AK189" s="139"/>
      <c r="AL189" s="139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9"/>
      <c r="AW189" s="139"/>
      <c r="AX189" s="139"/>
      <c r="AY189" s="139"/>
      <c r="AZ189" s="139"/>
      <c r="BA189" s="139"/>
    </row>
    <row r="190" spans="2:53" s="127" customFormat="1" x14ac:dyDescent="0.2">
      <c r="B190" s="138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39"/>
      <c r="O190" s="139"/>
      <c r="P190" s="139"/>
      <c r="Q190" s="139"/>
      <c r="R190" s="139"/>
      <c r="S190" s="139"/>
      <c r="T190" s="139"/>
      <c r="U190" s="139"/>
      <c r="V190" s="139"/>
      <c r="W190" s="139"/>
      <c r="X190" s="139"/>
      <c r="Y190" s="139"/>
      <c r="Z190" s="139"/>
      <c r="AA190" s="139"/>
      <c r="AB190" s="139"/>
      <c r="AC190" s="139"/>
      <c r="AD190" s="139"/>
      <c r="AE190" s="139"/>
      <c r="AF190" s="139"/>
      <c r="AG190" s="139"/>
      <c r="AH190" s="139"/>
      <c r="AI190" s="139"/>
      <c r="AJ190" s="139"/>
      <c r="AK190" s="139"/>
      <c r="AL190" s="139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9"/>
      <c r="AW190" s="139"/>
      <c r="AX190" s="139"/>
      <c r="AY190" s="139"/>
      <c r="AZ190" s="139"/>
      <c r="BA190" s="139"/>
    </row>
    <row r="191" spans="2:53" s="127" customFormat="1" x14ac:dyDescent="0.2">
      <c r="B191" s="138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39"/>
      <c r="O191" s="139"/>
      <c r="P191" s="139"/>
      <c r="Q191" s="139"/>
      <c r="R191" s="139"/>
      <c r="S191" s="139"/>
      <c r="T191" s="139"/>
      <c r="U191" s="139"/>
      <c r="V191" s="139"/>
      <c r="W191" s="139"/>
      <c r="X191" s="139"/>
      <c r="Y191" s="139"/>
      <c r="Z191" s="139"/>
      <c r="AA191" s="139"/>
      <c r="AB191" s="139"/>
      <c r="AC191" s="139"/>
      <c r="AD191" s="139"/>
      <c r="AE191" s="139"/>
      <c r="AF191" s="139"/>
      <c r="AG191" s="139"/>
      <c r="AH191" s="139"/>
      <c r="AI191" s="139"/>
      <c r="AJ191" s="139"/>
      <c r="AK191" s="139"/>
      <c r="AL191" s="139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9"/>
      <c r="AW191" s="139"/>
      <c r="AX191" s="139"/>
      <c r="AY191" s="139"/>
      <c r="AZ191" s="139"/>
      <c r="BA191" s="139"/>
    </row>
    <row r="192" spans="2:53" s="127" customFormat="1" x14ac:dyDescent="0.2">
      <c r="B192" s="138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39"/>
      <c r="S192" s="139"/>
      <c r="T192" s="139"/>
      <c r="U192" s="139"/>
      <c r="V192" s="139"/>
      <c r="W192" s="139"/>
      <c r="X192" s="139"/>
      <c r="Y192" s="139"/>
      <c r="Z192" s="139"/>
      <c r="AA192" s="139"/>
      <c r="AB192" s="139"/>
      <c r="AC192" s="139"/>
      <c r="AD192" s="139"/>
      <c r="AE192" s="139"/>
      <c r="AF192" s="139"/>
      <c r="AG192" s="139"/>
      <c r="AH192" s="139"/>
      <c r="AI192" s="139"/>
      <c r="AJ192" s="139"/>
      <c r="AK192" s="139"/>
      <c r="AL192" s="139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9"/>
      <c r="AW192" s="139"/>
      <c r="AX192" s="139"/>
      <c r="AY192" s="139"/>
      <c r="AZ192" s="139"/>
      <c r="BA192" s="139"/>
    </row>
    <row r="193" spans="2:53" s="127" customFormat="1" x14ac:dyDescent="0.2">
      <c r="B193" s="138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39"/>
      <c r="O193" s="139"/>
      <c r="P193" s="139"/>
      <c r="Q193" s="139"/>
      <c r="R193" s="139"/>
      <c r="S193" s="139"/>
      <c r="T193" s="139"/>
      <c r="U193" s="139"/>
      <c r="V193" s="139"/>
      <c r="W193" s="139"/>
      <c r="X193" s="139"/>
      <c r="Y193" s="139"/>
      <c r="Z193" s="139"/>
      <c r="AA193" s="139"/>
      <c r="AB193" s="139"/>
      <c r="AC193" s="139"/>
      <c r="AD193" s="139"/>
      <c r="AE193" s="139"/>
      <c r="AF193" s="139"/>
      <c r="AG193" s="139"/>
      <c r="AH193" s="139"/>
      <c r="AI193" s="139"/>
      <c r="AJ193" s="139"/>
      <c r="AK193" s="139"/>
      <c r="AL193" s="139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9"/>
      <c r="AW193" s="139"/>
      <c r="AX193" s="139"/>
      <c r="AY193" s="139"/>
      <c r="AZ193" s="139"/>
      <c r="BA193" s="139"/>
    </row>
    <row r="194" spans="2:53" s="127" customFormat="1" x14ac:dyDescent="0.2">
      <c r="B194" s="138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39"/>
      <c r="O194" s="139"/>
      <c r="P194" s="139"/>
      <c r="Q194" s="139"/>
      <c r="R194" s="139"/>
      <c r="S194" s="139"/>
      <c r="T194" s="139"/>
      <c r="U194" s="139"/>
      <c r="V194" s="139"/>
      <c r="W194" s="139"/>
      <c r="X194" s="139"/>
      <c r="Y194" s="139"/>
      <c r="Z194" s="139"/>
      <c r="AA194" s="139"/>
      <c r="AB194" s="139"/>
      <c r="AC194" s="139"/>
      <c r="AD194" s="139"/>
      <c r="AE194" s="139"/>
      <c r="AF194" s="139"/>
      <c r="AG194" s="139"/>
      <c r="AH194" s="139"/>
      <c r="AI194" s="139"/>
      <c r="AJ194" s="139"/>
      <c r="AK194" s="139"/>
      <c r="AL194" s="139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9"/>
      <c r="AW194" s="139"/>
      <c r="AX194" s="139"/>
      <c r="AY194" s="139"/>
      <c r="AZ194" s="139"/>
      <c r="BA194" s="139"/>
    </row>
    <row r="195" spans="2:53" s="127" customFormat="1" x14ac:dyDescent="0.2">
      <c r="B195" s="138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39"/>
      <c r="O195" s="139"/>
      <c r="P195" s="139"/>
      <c r="Q195" s="139"/>
      <c r="R195" s="139"/>
      <c r="S195" s="139"/>
      <c r="T195" s="139"/>
      <c r="U195" s="139"/>
      <c r="V195" s="139"/>
      <c r="W195" s="139"/>
      <c r="X195" s="139"/>
      <c r="Y195" s="139"/>
      <c r="Z195" s="139"/>
      <c r="AA195" s="139"/>
      <c r="AB195" s="139"/>
      <c r="AC195" s="139"/>
      <c r="AD195" s="139"/>
      <c r="AE195" s="139"/>
      <c r="AF195" s="139"/>
      <c r="AG195" s="139"/>
      <c r="AH195" s="139"/>
      <c r="AI195" s="139"/>
      <c r="AJ195" s="139"/>
      <c r="AK195" s="139"/>
      <c r="AL195" s="139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9"/>
      <c r="AW195" s="139"/>
      <c r="AX195" s="139"/>
      <c r="AY195" s="139"/>
      <c r="AZ195" s="139"/>
      <c r="BA195" s="139"/>
    </row>
    <row r="196" spans="2:53" s="127" customFormat="1" x14ac:dyDescent="0.2">
      <c r="B196" s="138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39"/>
      <c r="O196" s="139"/>
      <c r="P196" s="139"/>
      <c r="Q196" s="139"/>
      <c r="R196" s="139"/>
      <c r="S196" s="139"/>
      <c r="T196" s="139"/>
      <c r="U196" s="139"/>
      <c r="V196" s="139"/>
      <c r="W196" s="139"/>
      <c r="X196" s="139"/>
      <c r="Y196" s="139"/>
      <c r="Z196" s="139"/>
      <c r="AA196" s="139"/>
      <c r="AB196" s="139"/>
      <c r="AC196" s="139"/>
      <c r="AD196" s="139"/>
      <c r="AE196" s="139"/>
      <c r="AF196" s="139"/>
      <c r="AG196" s="139"/>
      <c r="AH196" s="139"/>
      <c r="AI196" s="139"/>
      <c r="AJ196" s="139"/>
      <c r="AK196" s="139"/>
      <c r="AL196" s="139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9"/>
      <c r="AW196" s="139"/>
      <c r="AX196" s="139"/>
      <c r="AY196" s="139"/>
      <c r="AZ196" s="139"/>
      <c r="BA196" s="139"/>
    </row>
    <row r="197" spans="2:53" s="127" customFormat="1" x14ac:dyDescent="0.2">
      <c r="B197" s="138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39"/>
      <c r="O197" s="139"/>
      <c r="P197" s="139"/>
      <c r="Q197" s="139"/>
      <c r="R197" s="139"/>
      <c r="S197" s="139"/>
      <c r="T197" s="139"/>
      <c r="U197" s="139"/>
      <c r="V197" s="139"/>
      <c r="W197" s="139"/>
      <c r="X197" s="139"/>
      <c r="Y197" s="139"/>
      <c r="Z197" s="139"/>
      <c r="AA197" s="139"/>
      <c r="AB197" s="139"/>
      <c r="AC197" s="139"/>
      <c r="AD197" s="139"/>
      <c r="AE197" s="139"/>
      <c r="AF197" s="139"/>
      <c r="AG197" s="139"/>
      <c r="AH197" s="139"/>
      <c r="AI197" s="139"/>
      <c r="AJ197" s="139"/>
      <c r="AK197" s="139"/>
      <c r="AL197" s="139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9"/>
      <c r="AW197" s="139"/>
      <c r="AX197" s="139"/>
      <c r="AY197" s="139"/>
      <c r="AZ197" s="139"/>
      <c r="BA197" s="139"/>
    </row>
    <row r="198" spans="2:53" s="127" customFormat="1" x14ac:dyDescent="0.2">
      <c r="B198" s="138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39"/>
      <c r="O198" s="139"/>
      <c r="P198" s="139"/>
      <c r="Q198" s="139"/>
      <c r="R198" s="139"/>
      <c r="S198" s="139"/>
      <c r="T198" s="139"/>
      <c r="U198" s="139"/>
      <c r="V198" s="139"/>
      <c r="W198" s="139"/>
      <c r="X198" s="139"/>
      <c r="Y198" s="139"/>
      <c r="Z198" s="139"/>
      <c r="AA198" s="139"/>
      <c r="AB198" s="139"/>
      <c r="AC198" s="139"/>
      <c r="AD198" s="139"/>
      <c r="AE198" s="139"/>
      <c r="AF198" s="139"/>
      <c r="AG198" s="139"/>
      <c r="AH198" s="139"/>
      <c r="AI198" s="139"/>
      <c r="AJ198" s="139"/>
      <c r="AK198" s="139"/>
      <c r="AL198" s="139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9"/>
      <c r="AW198" s="139"/>
      <c r="AX198" s="139"/>
      <c r="AY198" s="139"/>
      <c r="AZ198" s="139"/>
      <c r="BA198" s="139"/>
    </row>
    <row r="199" spans="2:53" s="127" customFormat="1" x14ac:dyDescent="0.2">
      <c r="B199" s="138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139"/>
      <c r="AH199" s="139"/>
      <c r="AI199" s="139"/>
      <c r="AJ199" s="139"/>
      <c r="AK199" s="139"/>
      <c r="AL199" s="139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9"/>
      <c r="AW199" s="139"/>
      <c r="AX199" s="139"/>
      <c r="AY199" s="139"/>
      <c r="AZ199" s="139"/>
      <c r="BA199" s="139"/>
    </row>
    <row r="200" spans="2:53" s="127" customFormat="1" x14ac:dyDescent="0.2">
      <c r="B200" s="138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39"/>
      <c r="O200" s="139"/>
      <c r="P200" s="139"/>
      <c r="Q200" s="139"/>
      <c r="R200" s="139"/>
      <c r="S200" s="139"/>
      <c r="T200" s="139"/>
      <c r="U200" s="139"/>
      <c r="V200" s="139"/>
      <c r="W200" s="139"/>
      <c r="X200" s="139"/>
      <c r="Y200" s="139"/>
      <c r="Z200" s="139"/>
      <c r="AA200" s="139"/>
      <c r="AB200" s="139"/>
      <c r="AC200" s="139"/>
      <c r="AD200" s="139"/>
      <c r="AE200" s="139"/>
      <c r="AF200" s="139"/>
      <c r="AG200" s="139"/>
      <c r="AH200" s="139"/>
      <c r="AI200" s="139"/>
      <c r="AJ200" s="139"/>
      <c r="AK200" s="139"/>
      <c r="AL200" s="139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9"/>
      <c r="AW200" s="139"/>
      <c r="AX200" s="139"/>
      <c r="AY200" s="139"/>
      <c r="AZ200" s="139"/>
      <c r="BA200" s="139"/>
    </row>
    <row r="201" spans="2:53" s="127" customFormat="1" x14ac:dyDescent="0.2">
      <c r="B201" s="138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39"/>
      <c r="O201" s="139"/>
      <c r="P201" s="139"/>
      <c r="Q201" s="139"/>
      <c r="R201" s="139"/>
      <c r="S201" s="139"/>
      <c r="T201" s="139"/>
      <c r="U201" s="139"/>
      <c r="V201" s="139"/>
      <c r="W201" s="139"/>
      <c r="X201" s="139"/>
      <c r="Y201" s="139"/>
      <c r="Z201" s="139"/>
      <c r="AA201" s="139"/>
      <c r="AB201" s="139"/>
      <c r="AC201" s="139"/>
      <c r="AD201" s="139"/>
      <c r="AE201" s="139"/>
      <c r="AF201" s="139"/>
      <c r="AG201" s="139"/>
      <c r="AH201" s="139"/>
      <c r="AI201" s="139"/>
      <c r="AJ201" s="139"/>
      <c r="AK201" s="139"/>
      <c r="AL201" s="139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9"/>
      <c r="AW201" s="139"/>
      <c r="AX201" s="139"/>
      <c r="AY201" s="139"/>
      <c r="AZ201" s="139"/>
      <c r="BA201" s="139"/>
    </row>
    <row r="202" spans="2:53" s="127" customFormat="1" x14ac:dyDescent="0.2">
      <c r="B202" s="138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39"/>
      <c r="O202" s="139"/>
      <c r="P202" s="139"/>
      <c r="Q202" s="139"/>
      <c r="R202" s="139"/>
      <c r="S202" s="139"/>
      <c r="T202" s="139"/>
      <c r="U202" s="139"/>
      <c r="V202" s="139"/>
      <c r="W202" s="139"/>
      <c r="X202" s="139"/>
      <c r="Y202" s="139"/>
      <c r="Z202" s="139"/>
      <c r="AA202" s="139"/>
      <c r="AB202" s="139"/>
      <c r="AC202" s="139"/>
      <c r="AD202" s="139"/>
      <c r="AE202" s="139"/>
      <c r="AF202" s="139"/>
      <c r="AG202" s="139"/>
      <c r="AH202" s="139"/>
      <c r="AI202" s="139"/>
      <c r="AJ202" s="139"/>
      <c r="AK202" s="139"/>
      <c r="AL202" s="139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9"/>
      <c r="AW202" s="139"/>
      <c r="AX202" s="139"/>
      <c r="AY202" s="139"/>
      <c r="AZ202" s="139"/>
      <c r="BA202" s="139"/>
    </row>
    <row r="203" spans="2:53" s="127" customFormat="1" x14ac:dyDescent="0.2">
      <c r="B203" s="138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39"/>
      <c r="O203" s="139"/>
      <c r="P203" s="139"/>
      <c r="Q203" s="139"/>
      <c r="R203" s="139"/>
      <c r="S203" s="139"/>
      <c r="T203" s="139"/>
      <c r="U203" s="139"/>
      <c r="V203" s="139"/>
      <c r="W203" s="139"/>
      <c r="X203" s="139"/>
      <c r="Y203" s="139"/>
      <c r="Z203" s="139"/>
      <c r="AA203" s="139"/>
      <c r="AB203" s="139"/>
      <c r="AC203" s="139"/>
      <c r="AD203" s="139"/>
      <c r="AE203" s="139"/>
      <c r="AF203" s="139"/>
      <c r="AG203" s="139"/>
      <c r="AH203" s="139"/>
      <c r="AI203" s="139"/>
      <c r="AJ203" s="139"/>
      <c r="AK203" s="139"/>
      <c r="AL203" s="139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9"/>
      <c r="AW203" s="139"/>
      <c r="AX203" s="139"/>
      <c r="AY203" s="139"/>
      <c r="AZ203" s="139"/>
      <c r="BA203" s="139"/>
    </row>
    <row r="204" spans="2:53" s="127" customFormat="1" x14ac:dyDescent="0.2">
      <c r="B204" s="138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39"/>
      <c r="O204" s="139"/>
      <c r="P204" s="139"/>
      <c r="Q204" s="139"/>
      <c r="R204" s="139"/>
      <c r="S204" s="139"/>
      <c r="T204" s="139"/>
      <c r="U204" s="139"/>
      <c r="V204" s="139"/>
      <c r="W204" s="139"/>
      <c r="X204" s="139"/>
      <c r="Y204" s="139"/>
      <c r="Z204" s="139"/>
      <c r="AA204" s="139"/>
      <c r="AB204" s="139"/>
      <c r="AC204" s="139"/>
      <c r="AD204" s="139"/>
      <c r="AE204" s="139"/>
      <c r="AF204" s="139"/>
      <c r="AG204" s="139"/>
      <c r="AH204" s="139"/>
      <c r="AI204" s="139"/>
      <c r="AJ204" s="139"/>
      <c r="AK204" s="139"/>
      <c r="AL204" s="139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9"/>
      <c r="AW204" s="139"/>
      <c r="AX204" s="139"/>
      <c r="AY204" s="139"/>
      <c r="AZ204" s="139"/>
      <c r="BA204" s="139"/>
    </row>
    <row r="205" spans="2:53" s="127" customFormat="1" x14ac:dyDescent="0.2">
      <c r="B205" s="138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39"/>
      <c r="O205" s="139"/>
      <c r="P205" s="139"/>
      <c r="Q205" s="139"/>
      <c r="R205" s="139"/>
      <c r="S205" s="139"/>
      <c r="T205" s="139"/>
      <c r="U205" s="139"/>
      <c r="V205" s="139"/>
      <c r="W205" s="139"/>
      <c r="X205" s="139"/>
      <c r="Y205" s="139"/>
      <c r="Z205" s="139"/>
      <c r="AA205" s="139"/>
      <c r="AB205" s="139"/>
      <c r="AC205" s="139"/>
      <c r="AD205" s="139"/>
      <c r="AE205" s="139"/>
      <c r="AF205" s="139"/>
      <c r="AG205" s="139"/>
      <c r="AH205" s="139"/>
      <c r="AI205" s="139"/>
      <c r="AJ205" s="139"/>
      <c r="AK205" s="139"/>
      <c r="AL205" s="139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9"/>
      <c r="AW205" s="139"/>
      <c r="AX205" s="139"/>
      <c r="AY205" s="139"/>
      <c r="AZ205" s="139"/>
      <c r="BA205" s="139"/>
    </row>
    <row r="206" spans="2:53" s="127" customFormat="1" x14ac:dyDescent="0.2">
      <c r="B206" s="138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39"/>
      <c r="O206" s="139"/>
      <c r="P206" s="139"/>
      <c r="Q206" s="139"/>
      <c r="R206" s="139"/>
      <c r="S206" s="139"/>
      <c r="T206" s="139"/>
      <c r="U206" s="139"/>
      <c r="V206" s="139"/>
      <c r="W206" s="139"/>
      <c r="X206" s="139"/>
      <c r="Y206" s="139"/>
      <c r="Z206" s="139"/>
      <c r="AA206" s="139"/>
      <c r="AB206" s="139"/>
      <c r="AC206" s="139"/>
      <c r="AD206" s="139"/>
      <c r="AE206" s="139"/>
      <c r="AF206" s="139"/>
      <c r="AG206" s="139"/>
      <c r="AH206" s="139"/>
      <c r="AI206" s="139"/>
      <c r="AJ206" s="139"/>
      <c r="AK206" s="139"/>
      <c r="AL206" s="139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9"/>
      <c r="AW206" s="139"/>
      <c r="AX206" s="139"/>
      <c r="AY206" s="139"/>
      <c r="AZ206" s="139"/>
      <c r="BA206" s="139"/>
    </row>
    <row r="207" spans="2:53" s="127" customFormat="1" x14ac:dyDescent="0.2">
      <c r="B207" s="138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39"/>
      <c r="O207" s="139"/>
      <c r="P207" s="139"/>
      <c r="Q207" s="139"/>
      <c r="R207" s="139"/>
      <c r="S207" s="139"/>
      <c r="T207" s="139"/>
      <c r="U207" s="139"/>
      <c r="V207" s="139"/>
      <c r="W207" s="139"/>
      <c r="X207" s="139"/>
      <c r="Y207" s="139"/>
      <c r="Z207" s="139"/>
      <c r="AA207" s="139"/>
      <c r="AB207" s="139"/>
      <c r="AC207" s="139"/>
      <c r="AD207" s="139"/>
      <c r="AE207" s="139"/>
      <c r="AF207" s="139"/>
      <c r="AG207" s="139"/>
      <c r="AH207" s="139"/>
      <c r="AI207" s="139"/>
      <c r="AJ207" s="139"/>
      <c r="AK207" s="139"/>
      <c r="AL207" s="139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9"/>
      <c r="AW207" s="139"/>
      <c r="AX207" s="139"/>
      <c r="AY207" s="139"/>
      <c r="AZ207" s="139"/>
      <c r="BA207" s="139"/>
    </row>
    <row r="208" spans="2:53" s="127" customFormat="1" x14ac:dyDescent="0.2">
      <c r="B208" s="138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39"/>
      <c r="O208" s="139"/>
      <c r="P208" s="139"/>
      <c r="Q208" s="139"/>
      <c r="R208" s="139"/>
      <c r="S208" s="139"/>
      <c r="T208" s="139"/>
      <c r="U208" s="139"/>
      <c r="V208" s="139"/>
      <c r="W208" s="139"/>
      <c r="X208" s="139"/>
      <c r="Y208" s="139"/>
      <c r="Z208" s="139"/>
      <c r="AA208" s="139"/>
      <c r="AB208" s="139"/>
      <c r="AC208" s="139"/>
      <c r="AD208" s="139"/>
      <c r="AE208" s="139"/>
      <c r="AF208" s="139"/>
      <c r="AG208" s="139"/>
      <c r="AH208" s="139"/>
      <c r="AI208" s="139"/>
      <c r="AJ208" s="139"/>
      <c r="AK208" s="139"/>
      <c r="AL208" s="139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9"/>
      <c r="AW208" s="139"/>
      <c r="AX208" s="139"/>
      <c r="AY208" s="139"/>
      <c r="AZ208" s="139"/>
      <c r="BA208" s="139"/>
    </row>
    <row r="209" spans="2:53" s="127" customFormat="1" x14ac:dyDescent="0.2">
      <c r="B209" s="138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39"/>
      <c r="O209" s="139"/>
      <c r="P209" s="139"/>
      <c r="Q209" s="139"/>
      <c r="R209" s="139"/>
      <c r="S209" s="139"/>
      <c r="T209" s="139"/>
      <c r="U209" s="139"/>
      <c r="V209" s="139"/>
      <c r="W209" s="139"/>
      <c r="X209" s="139"/>
      <c r="Y209" s="139"/>
      <c r="Z209" s="139"/>
      <c r="AA209" s="139"/>
      <c r="AB209" s="139"/>
      <c r="AC209" s="139"/>
      <c r="AD209" s="139"/>
      <c r="AE209" s="139"/>
      <c r="AF209" s="139"/>
      <c r="AG209" s="139"/>
      <c r="AH209" s="139"/>
      <c r="AI209" s="139"/>
      <c r="AJ209" s="139"/>
      <c r="AK209" s="139"/>
      <c r="AL209" s="139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9"/>
      <c r="AW209" s="139"/>
      <c r="AX209" s="139"/>
      <c r="AY209" s="139"/>
      <c r="AZ209" s="139"/>
      <c r="BA209" s="139"/>
    </row>
    <row r="210" spans="2:53" s="127" customFormat="1" x14ac:dyDescent="0.2">
      <c r="B210" s="138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39"/>
      <c r="O210" s="139"/>
      <c r="P210" s="139"/>
      <c r="Q210" s="139"/>
      <c r="R210" s="139"/>
      <c r="S210" s="139"/>
      <c r="T210" s="139"/>
      <c r="U210" s="139"/>
      <c r="V210" s="139"/>
      <c r="W210" s="139"/>
      <c r="X210" s="139"/>
      <c r="Y210" s="139"/>
      <c r="Z210" s="139"/>
      <c r="AA210" s="139"/>
      <c r="AB210" s="139"/>
      <c r="AC210" s="139"/>
      <c r="AD210" s="139"/>
      <c r="AE210" s="139"/>
      <c r="AF210" s="139"/>
      <c r="AG210" s="139"/>
      <c r="AH210" s="139"/>
      <c r="AI210" s="139"/>
      <c r="AJ210" s="139"/>
      <c r="AK210" s="139"/>
      <c r="AL210" s="139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9"/>
      <c r="AW210" s="139"/>
      <c r="AX210" s="139"/>
      <c r="AY210" s="139"/>
      <c r="AZ210" s="139"/>
      <c r="BA210" s="139"/>
    </row>
    <row r="211" spans="2:53" s="127" customFormat="1" x14ac:dyDescent="0.2">
      <c r="B211" s="138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39"/>
      <c r="S211" s="139"/>
      <c r="T211" s="139"/>
      <c r="U211" s="139"/>
      <c r="V211" s="139"/>
      <c r="W211" s="139"/>
      <c r="X211" s="139"/>
      <c r="Y211" s="139"/>
      <c r="Z211" s="139"/>
      <c r="AA211" s="139"/>
      <c r="AB211" s="139"/>
      <c r="AC211" s="139"/>
      <c r="AD211" s="139"/>
      <c r="AE211" s="139"/>
      <c r="AF211" s="139"/>
      <c r="AG211" s="139"/>
      <c r="AH211" s="139"/>
      <c r="AI211" s="139"/>
      <c r="AJ211" s="139"/>
      <c r="AK211" s="139"/>
      <c r="AL211" s="139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9"/>
      <c r="AW211" s="139"/>
      <c r="AX211" s="139"/>
      <c r="AY211" s="139"/>
      <c r="AZ211" s="139"/>
      <c r="BA211" s="139"/>
    </row>
    <row r="212" spans="2:53" s="127" customFormat="1" x14ac:dyDescent="0.2">
      <c r="B212" s="138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39"/>
      <c r="O212" s="139"/>
      <c r="P212" s="139"/>
      <c r="Q212" s="139"/>
      <c r="R212" s="139"/>
      <c r="S212" s="139"/>
      <c r="T212" s="139"/>
      <c r="U212" s="139"/>
      <c r="V212" s="139"/>
      <c r="W212" s="139"/>
      <c r="X212" s="139"/>
      <c r="Y212" s="139"/>
      <c r="Z212" s="139"/>
      <c r="AA212" s="139"/>
      <c r="AB212" s="139"/>
      <c r="AC212" s="139"/>
      <c r="AD212" s="139"/>
      <c r="AE212" s="139"/>
      <c r="AF212" s="139"/>
      <c r="AG212" s="139"/>
      <c r="AH212" s="139"/>
      <c r="AI212" s="139"/>
      <c r="AJ212" s="139"/>
      <c r="AK212" s="139"/>
      <c r="AL212" s="139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9"/>
      <c r="AW212" s="139"/>
      <c r="AX212" s="139"/>
      <c r="AY212" s="139"/>
      <c r="AZ212" s="139"/>
      <c r="BA212" s="139"/>
    </row>
    <row r="213" spans="2:53" s="127" customFormat="1" x14ac:dyDescent="0.2">
      <c r="B213" s="138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39"/>
      <c r="O213" s="139"/>
      <c r="P213" s="139"/>
      <c r="Q213" s="139"/>
      <c r="R213" s="139"/>
      <c r="S213" s="139"/>
      <c r="T213" s="139"/>
      <c r="U213" s="139"/>
      <c r="V213" s="139"/>
      <c r="W213" s="139"/>
      <c r="X213" s="139"/>
      <c r="Y213" s="139"/>
      <c r="Z213" s="139"/>
      <c r="AA213" s="139"/>
      <c r="AB213" s="139"/>
      <c r="AC213" s="139"/>
      <c r="AD213" s="139"/>
      <c r="AE213" s="139"/>
      <c r="AF213" s="139"/>
      <c r="AG213" s="139"/>
      <c r="AH213" s="139"/>
      <c r="AI213" s="139"/>
      <c r="AJ213" s="139"/>
      <c r="AK213" s="139"/>
      <c r="AL213" s="139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9"/>
      <c r="AW213" s="139"/>
      <c r="AX213" s="139"/>
      <c r="AY213" s="139"/>
      <c r="AZ213" s="139"/>
      <c r="BA213" s="139"/>
    </row>
    <row r="214" spans="2:53" s="127" customFormat="1" x14ac:dyDescent="0.2">
      <c r="B214" s="138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39"/>
      <c r="O214" s="139"/>
      <c r="P214" s="139"/>
      <c r="Q214" s="139"/>
      <c r="R214" s="139"/>
      <c r="S214" s="139"/>
      <c r="T214" s="139"/>
      <c r="U214" s="139"/>
      <c r="V214" s="139"/>
      <c r="W214" s="139"/>
      <c r="X214" s="139"/>
      <c r="Y214" s="139"/>
      <c r="Z214" s="139"/>
      <c r="AA214" s="139"/>
      <c r="AB214" s="139"/>
      <c r="AC214" s="139"/>
      <c r="AD214" s="139"/>
      <c r="AE214" s="139"/>
      <c r="AF214" s="139"/>
      <c r="AG214" s="139"/>
      <c r="AH214" s="139"/>
      <c r="AI214" s="139"/>
      <c r="AJ214" s="139"/>
      <c r="AK214" s="139"/>
      <c r="AL214" s="139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9"/>
      <c r="AW214" s="139"/>
      <c r="AX214" s="139"/>
      <c r="AY214" s="139"/>
      <c r="AZ214" s="139"/>
      <c r="BA214" s="139"/>
    </row>
    <row r="215" spans="2:53" s="127" customFormat="1" x14ac:dyDescent="0.2">
      <c r="B215" s="138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39"/>
      <c r="O215" s="139"/>
      <c r="P215" s="139"/>
      <c r="Q215" s="139"/>
      <c r="R215" s="139"/>
      <c r="S215" s="139"/>
      <c r="T215" s="139"/>
      <c r="U215" s="139"/>
      <c r="V215" s="139"/>
      <c r="W215" s="139"/>
      <c r="X215" s="139"/>
      <c r="Y215" s="139"/>
      <c r="Z215" s="139"/>
      <c r="AA215" s="139"/>
      <c r="AB215" s="139"/>
      <c r="AC215" s="139"/>
      <c r="AD215" s="139"/>
      <c r="AE215" s="139"/>
      <c r="AF215" s="139"/>
      <c r="AG215" s="139"/>
      <c r="AH215" s="139"/>
      <c r="AI215" s="139"/>
      <c r="AJ215" s="139"/>
      <c r="AK215" s="139"/>
      <c r="AL215" s="139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9"/>
      <c r="AW215" s="139"/>
      <c r="AX215" s="139"/>
      <c r="AY215" s="139"/>
      <c r="AZ215" s="139"/>
      <c r="BA215" s="139"/>
    </row>
    <row r="216" spans="2:53" s="127" customFormat="1" x14ac:dyDescent="0.2">
      <c r="B216" s="138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39"/>
      <c r="O216" s="139"/>
      <c r="P216" s="139"/>
      <c r="Q216" s="139"/>
      <c r="R216" s="139"/>
      <c r="S216" s="139"/>
      <c r="T216" s="139"/>
      <c r="U216" s="139"/>
      <c r="V216" s="139"/>
      <c r="W216" s="139"/>
      <c r="X216" s="139"/>
      <c r="Y216" s="139"/>
      <c r="Z216" s="139"/>
      <c r="AA216" s="139"/>
      <c r="AB216" s="139"/>
      <c r="AC216" s="139"/>
      <c r="AD216" s="139"/>
      <c r="AE216" s="139"/>
      <c r="AF216" s="139"/>
      <c r="AG216" s="139"/>
      <c r="AH216" s="139"/>
      <c r="AI216" s="139"/>
      <c r="AJ216" s="139"/>
      <c r="AK216" s="139"/>
      <c r="AL216" s="139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9"/>
      <c r="AW216" s="139"/>
      <c r="AX216" s="139"/>
      <c r="AY216" s="139"/>
      <c r="AZ216" s="139"/>
      <c r="BA216" s="139"/>
    </row>
    <row r="217" spans="2:53" s="127" customFormat="1" x14ac:dyDescent="0.2">
      <c r="B217" s="138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39"/>
      <c r="O217" s="139"/>
      <c r="P217" s="139"/>
      <c r="Q217" s="139"/>
      <c r="R217" s="139"/>
      <c r="S217" s="139"/>
      <c r="T217" s="139"/>
      <c r="U217" s="139"/>
      <c r="V217" s="139"/>
      <c r="W217" s="139"/>
      <c r="X217" s="139"/>
      <c r="Y217" s="139"/>
      <c r="Z217" s="139"/>
      <c r="AA217" s="139"/>
      <c r="AB217" s="139"/>
      <c r="AC217" s="139"/>
      <c r="AD217" s="139"/>
      <c r="AE217" s="139"/>
      <c r="AF217" s="139"/>
      <c r="AG217" s="139"/>
      <c r="AH217" s="139"/>
      <c r="AI217" s="139"/>
      <c r="AJ217" s="139"/>
      <c r="AK217" s="139"/>
      <c r="AL217" s="139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9"/>
      <c r="AW217" s="139"/>
      <c r="AX217" s="139"/>
      <c r="AY217" s="139"/>
      <c r="AZ217" s="139"/>
      <c r="BA217" s="139"/>
    </row>
    <row r="218" spans="2:53" s="127" customFormat="1" x14ac:dyDescent="0.2">
      <c r="B218" s="138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39"/>
      <c r="O218" s="139"/>
      <c r="P218" s="139"/>
      <c r="Q218" s="139"/>
      <c r="R218" s="139"/>
      <c r="S218" s="139"/>
      <c r="T218" s="139"/>
      <c r="U218" s="139"/>
      <c r="V218" s="139"/>
      <c r="W218" s="139"/>
      <c r="X218" s="139"/>
      <c r="Y218" s="139"/>
      <c r="Z218" s="139"/>
      <c r="AA218" s="139"/>
      <c r="AB218" s="139"/>
      <c r="AC218" s="139"/>
      <c r="AD218" s="139"/>
      <c r="AE218" s="139"/>
      <c r="AF218" s="139"/>
      <c r="AG218" s="139"/>
      <c r="AH218" s="139"/>
      <c r="AI218" s="139"/>
      <c r="AJ218" s="139"/>
      <c r="AK218" s="139"/>
      <c r="AL218" s="139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9"/>
      <c r="AW218" s="139"/>
      <c r="AX218" s="139"/>
      <c r="AY218" s="139"/>
      <c r="AZ218" s="139"/>
      <c r="BA218" s="139"/>
    </row>
    <row r="219" spans="2:53" s="127" customFormat="1" x14ac:dyDescent="0.2">
      <c r="B219" s="138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39"/>
      <c r="O219" s="139"/>
      <c r="P219" s="139"/>
      <c r="Q219" s="139"/>
      <c r="R219" s="139"/>
      <c r="S219" s="139"/>
      <c r="T219" s="139"/>
      <c r="U219" s="139"/>
      <c r="V219" s="139"/>
      <c r="W219" s="139"/>
      <c r="X219" s="139"/>
      <c r="Y219" s="139"/>
      <c r="Z219" s="139"/>
      <c r="AA219" s="139"/>
      <c r="AB219" s="139"/>
      <c r="AC219" s="139"/>
      <c r="AD219" s="139"/>
      <c r="AE219" s="139"/>
      <c r="AF219" s="139"/>
      <c r="AG219" s="139"/>
      <c r="AH219" s="139"/>
      <c r="AI219" s="139"/>
      <c r="AJ219" s="139"/>
      <c r="AK219" s="139"/>
      <c r="AL219" s="139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9"/>
      <c r="AW219" s="139"/>
      <c r="AX219" s="139"/>
      <c r="AY219" s="139"/>
      <c r="AZ219" s="139"/>
      <c r="BA219" s="139"/>
    </row>
    <row r="220" spans="2:53" s="127" customFormat="1" x14ac:dyDescent="0.2">
      <c r="B220" s="138"/>
      <c r="C220" s="139"/>
      <c r="D220" s="139"/>
      <c r="E220" s="139"/>
      <c r="F220" s="139"/>
      <c r="G220" s="139"/>
      <c r="H220" s="139"/>
      <c r="I220" s="139"/>
      <c r="J220" s="139"/>
      <c r="K220" s="139"/>
      <c r="L220" s="139"/>
      <c r="M220" s="139"/>
      <c r="N220" s="139"/>
      <c r="O220" s="139"/>
      <c r="P220" s="139"/>
      <c r="Q220" s="139"/>
      <c r="R220" s="139"/>
      <c r="S220" s="139"/>
      <c r="T220" s="139"/>
      <c r="U220" s="139"/>
      <c r="V220" s="139"/>
      <c r="W220" s="139"/>
      <c r="X220" s="139"/>
      <c r="Y220" s="139"/>
      <c r="Z220" s="139"/>
      <c r="AA220" s="139"/>
      <c r="AB220" s="139"/>
      <c r="AC220" s="139"/>
      <c r="AD220" s="139"/>
      <c r="AE220" s="139"/>
      <c r="AF220" s="139"/>
      <c r="AG220" s="139"/>
      <c r="AH220" s="139"/>
      <c r="AI220" s="139"/>
      <c r="AJ220" s="139"/>
      <c r="AK220" s="139"/>
      <c r="AL220" s="139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9"/>
      <c r="AW220" s="139"/>
      <c r="AX220" s="139"/>
      <c r="AY220" s="139"/>
      <c r="AZ220" s="139"/>
      <c r="BA220" s="139"/>
    </row>
    <row r="221" spans="2:53" s="127" customFormat="1" x14ac:dyDescent="0.2">
      <c r="B221" s="138"/>
      <c r="C221" s="139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39"/>
      <c r="R221" s="139"/>
      <c r="S221" s="139"/>
      <c r="T221" s="139"/>
      <c r="U221" s="139"/>
      <c r="V221" s="139"/>
      <c r="W221" s="139"/>
      <c r="X221" s="139"/>
      <c r="Y221" s="139"/>
      <c r="Z221" s="139"/>
      <c r="AA221" s="139"/>
      <c r="AB221" s="139"/>
      <c r="AC221" s="139"/>
      <c r="AD221" s="139"/>
      <c r="AE221" s="139"/>
      <c r="AF221" s="139"/>
      <c r="AG221" s="139"/>
      <c r="AH221" s="139"/>
      <c r="AI221" s="139"/>
      <c r="AJ221" s="139"/>
      <c r="AK221" s="139"/>
      <c r="AL221" s="139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9"/>
      <c r="AW221" s="139"/>
      <c r="AX221" s="139"/>
      <c r="AY221" s="139"/>
      <c r="AZ221" s="139"/>
      <c r="BA221" s="139"/>
    </row>
    <row r="222" spans="2:53" s="127" customFormat="1" x14ac:dyDescent="0.2">
      <c r="B222" s="138"/>
      <c r="C222" s="139"/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39"/>
      <c r="R222" s="139"/>
      <c r="S222" s="139"/>
      <c r="T222" s="139"/>
      <c r="U222" s="139"/>
      <c r="V222" s="139"/>
      <c r="W222" s="139"/>
      <c r="X222" s="139"/>
      <c r="Y222" s="139"/>
      <c r="Z222" s="139"/>
      <c r="AA222" s="139"/>
      <c r="AB222" s="139"/>
      <c r="AC222" s="139"/>
      <c r="AD222" s="139"/>
      <c r="AE222" s="139"/>
      <c r="AF222" s="139"/>
      <c r="AG222" s="139"/>
      <c r="AH222" s="139"/>
      <c r="AI222" s="139"/>
      <c r="AJ222" s="139"/>
      <c r="AK222" s="139"/>
      <c r="AL222" s="139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9"/>
      <c r="AW222" s="139"/>
      <c r="AX222" s="139"/>
      <c r="AY222" s="139"/>
      <c r="AZ222" s="139"/>
      <c r="BA222" s="139"/>
    </row>
    <row r="223" spans="2:53" s="127" customFormat="1" x14ac:dyDescent="0.2">
      <c r="B223" s="138"/>
      <c r="C223" s="139"/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39"/>
      <c r="R223" s="139"/>
      <c r="S223" s="139"/>
      <c r="T223" s="139"/>
      <c r="U223" s="139"/>
      <c r="V223" s="139"/>
      <c r="W223" s="139"/>
      <c r="X223" s="139"/>
      <c r="Y223" s="139"/>
      <c r="Z223" s="139"/>
      <c r="AA223" s="139"/>
      <c r="AB223" s="139"/>
      <c r="AC223" s="139"/>
      <c r="AD223" s="139"/>
      <c r="AE223" s="139"/>
      <c r="AF223" s="139"/>
      <c r="AG223" s="139"/>
      <c r="AH223" s="139"/>
      <c r="AI223" s="139"/>
      <c r="AJ223" s="139"/>
      <c r="AK223" s="139"/>
      <c r="AL223" s="139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9"/>
      <c r="AW223" s="139"/>
      <c r="AX223" s="139"/>
      <c r="AY223" s="139"/>
      <c r="AZ223" s="139"/>
      <c r="BA223" s="139"/>
    </row>
    <row r="224" spans="2:53" s="127" customFormat="1" x14ac:dyDescent="0.2">
      <c r="B224" s="138"/>
      <c r="C224" s="139"/>
      <c r="D224" s="139"/>
      <c r="E224" s="139"/>
      <c r="F224" s="139"/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39"/>
      <c r="R224" s="139"/>
      <c r="S224" s="139"/>
      <c r="T224" s="139"/>
      <c r="U224" s="139"/>
      <c r="V224" s="139"/>
      <c r="W224" s="139"/>
      <c r="X224" s="139"/>
      <c r="Y224" s="139"/>
      <c r="Z224" s="139"/>
      <c r="AA224" s="139"/>
      <c r="AB224" s="139"/>
      <c r="AC224" s="139"/>
      <c r="AD224" s="139"/>
      <c r="AE224" s="139"/>
      <c r="AF224" s="139"/>
      <c r="AG224" s="139"/>
      <c r="AH224" s="139"/>
      <c r="AI224" s="139"/>
      <c r="AJ224" s="139"/>
      <c r="AK224" s="139"/>
      <c r="AL224" s="139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9"/>
      <c r="AW224" s="139"/>
      <c r="AX224" s="139"/>
      <c r="AY224" s="139"/>
      <c r="AZ224" s="139"/>
      <c r="BA224" s="139"/>
    </row>
    <row r="225" spans="2:53" s="127" customFormat="1" x14ac:dyDescent="0.2">
      <c r="B225" s="138"/>
      <c r="C225" s="139"/>
      <c r="D225" s="139"/>
      <c r="E225" s="139"/>
      <c r="F225" s="139"/>
      <c r="G225" s="139"/>
      <c r="H225" s="139"/>
      <c r="I225" s="139"/>
      <c r="J225" s="139"/>
      <c r="K225" s="139"/>
      <c r="L225" s="139"/>
      <c r="M225" s="139"/>
      <c r="N225" s="139"/>
      <c r="O225" s="139"/>
      <c r="P225" s="139"/>
      <c r="Q225" s="139"/>
      <c r="R225" s="139"/>
      <c r="S225" s="139"/>
      <c r="T225" s="139"/>
      <c r="U225" s="139"/>
      <c r="V225" s="139"/>
      <c r="W225" s="139"/>
      <c r="X225" s="139"/>
      <c r="Y225" s="139"/>
      <c r="Z225" s="139"/>
      <c r="AA225" s="139"/>
      <c r="AB225" s="139"/>
      <c r="AC225" s="139"/>
      <c r="AD225" s="139"/>
      <c r="AE225" s="139"/>
      <c r="AF225" s="139"/>
      <c r="AG225" s="139"/>
      <c r="AH225" s="139"/>
      <c r="AI225" s="139"/>
      <c r="AJ225" s="139"/>
      <c r="AK225" s="139"/>
      <c r="AL225" s="139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9"/>
      <c r="AW225" s="139"/>
      <c r="AX225" s="139"/>
      <c r="AY225" s="139"/>
      <c r="AZ225" s="139"/>
      <c r="BA225" s="139"/>
    </row>
    <row r="226" spans="2:53" s="127" customFormat="1" x14ac:dyDescent="0.2">
      <c r="B226" s="138"/>
      <c r="C226" s="139"/>
      <c r="D226" s="139"/>
      <c r="E226" s="139"/>
      <c r="F226" s="139"/>
      <c r="G226" s="139"/>
      <c r="H226" s="139"/>
      <c r="I226" s="139"/>
      <c r="J226" s="139"/>
      <c r="K226" s="139"/>
      <c r="L226" s="139"/>
      <c r="M226" s="139"/>
      <c r="N226" s="139"/>
      <c r="O226" s="139"/>
      <c r="P226" s="139"/>
      <c r="Q226" s="139"/>
      <c r="R226" s="139"/>
      <c r="S226" s="139"/>
      <c r="T226" s="139"/>
      <c r="U226" s="139"/>
      <c r="V226" s="139"/>
      <c r="W226" s="139"/>
      <c r="X226" s="139"/>
      <c r="Y226" s="139"/>
      <c r="Z226" s="139"/>
      <c r="AA226" s="139"/>
      <c r="AB226" s="139"/>
      <c r="AC226" s="139"/>
      <c r="AD226" s="139"/>
      <c r="AE226" s="139"/>
      <c r="AF226" s="139"/>
      <c r="AG226" s="139"/>
      <c r="AH226" s="139"/>
      <c r="AI226" s="139"/>
      <c r="AJ226" s="139"/>
      <c r="AK226" s="139"/>
      <c r="AL226" s="139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9"/>
      <c r="AW226" s="139"/>
      <c r="AX226" s="139"/>
      <c r="AY226" s="139"/>
      <c r="AZ226" s="139"/>
      <c r="BA226" s="139"/>
    </row>
    <row r="227" spans="2:53" s="127" customFormat="1" x14ac:dyDescent="0.2">
      <c r="B227" s="138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39"/>
      <c r="R227" s="139"/>
      <c r="S227" s="139"/>
      <c r="T227" s="139"/>
      <c r="U227" s="139"/>
      <c r="V227" s="139"/>
      <c r="W227" s="139"/>
      <c r="X227" s="139"/>
      <c r="Y227" s="139"/>
      <c r="Z227" s="139"/>
      <c r="AA227" s="139"/>
      <c r="AB227" s="139"/>
      <c r="AC227" s="139"/>
      <c r="AD227" s="139"/>
      <c r="AE227" s="139"/>
      <c r="AF227" s="139"/>
      <c r="AG227" s="139"/>
      <c r="AH227" s="139"/>
      <c r="AI227" s="139"/>
      <c r="AJ227" s="139"/>
      <c r="AK227" s="139"/>
      <c r="AL227" s="139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9"/>
      <c r="AW227" s="139"/>
      <c r="AX227" s="139"/>
      <c r="AY227" s="139"/>
      <c r="AZ227" s="139"/>
      <c r="BA227" s="139"/>
    </row>
    <row r="228" spans="2:53" s="127" customFormat="1" x14ac:dyDescent="0.2">
      <c r="B228" s="138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  <c r="M228" s="139"/>
      <c r="N228" s="139"/>
      <c r="O228" s="139"/>
      <c r="P228" s="139"/>
      <c r="Q228" s="139"/>
      <c r="R228" s="139"/>
      <c r="S228" s="139"/>
      <c r="T228" s="139"/>
      <c r="U228" s="139"/>
      <c r="V228" s="139"/>
      <c r="W228" s="139"/>
      <c r="X228" s="139"/>
      <c r="Y228" s="139"/>
      <c r="Z228" s="139"/>
      <c r="AA228" s="139"/>
      <c r="AB228" s="139"/>
      <c r="AC228" s="139"/>
      <c r="AD228" s="139"/>
      <c r="AE228" s="139"/>
      <c r="AF228" s="139"/>
      <c r="AG228" s="139"/>
      <c r="AH228" s="139"/>
      <c r="AI228" s="139"/>
      <c r="AJ228" s="139"/>
      <c r="AK228" s="139"/>
      <c r="AL228" s="139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9"/>
      <c r="AW228" s="139"/>
      <c r="AX228" s="139"/>
      <c r="AY228" s="139"/>
      <c r="AZ228" s="139"/>
      <c r="BA228" s="139"/>
    </row>
    <row r="229" spans="2:53" s="127" customFormat="1" x14ac:dyDescent="0.2">
      <c r="B229" s="138"/>
      <c r="C229" s="139"/>
      <c r="D229" s="139"/>
      <c r="E229" s="139"/>
      <c r="F229" s="139"/>
      <c r="G229" s="139"/>
      <c r="H229" s="139"/>
      <c r="I229" s="139"/>
      <c r="J229" s="139"/>
      <c r="K229" s="139"/>
      <c r="L229" s="139"/>
      <c r="M229" s="139"/>
      <c r="N229" s="139"/>
      <c r="O229" s="139"/>
      <c r="P229" s="139"/>
      <c r="Q229" s="139"/>
      <c r="R229" s="139"/>
      <c r="S229" s="139"/>
      <c r="T229" s="139"/>
      <c r="U229" s="139"/>
      <c r="V229" s="139"/>
      <c r="W229" s="139"/>
      <c r="X229" s="139"/>
      <c r="Y229" s="139"/>
      <c r="Z229" s="139"/>
      <c r="AA229" s="139"/>
      <c r="AB229" s="139"/>
      <c r="AC229" s="139"/>
      <c r="AD229" s="139"/>
      <c r="AE229" s="139"/>
      <c r="AF229" s="139"/>
      <c r="AG229" s="139"/>
      <c r="AH229" s="139"/>
      <c r="AI229" s="139"/>
      <c r="AJ229" s="139"/>
      <c r="AK229" s="139"/>
      <c r="AL229" s="139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9"/>
      <c r="AW229" s="139"/>
      <c r="AX229" s="139"/>
      <c r="AY229" s="139"/>
      <c r="AZ229" s="139"/>
      <c r="BA229" s="139"/>
    </row>
    <row r="230" spans="2:53" s="127" customFormat="1" x14ac:dyDescent="0.2">
      <c r="B230" s="138"/>
      <c r="C230" s="139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39"/>
      <c r="S230" s="139"/>
      <c r="T230" s="139"/>
      <c r="U230" s="139"/>
      <c r="V230" s="139"/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/>
      <c r="AG230" s="139"/>
      <c r="AH230" s="139"/>
      <c r="AI230" s="139"/>
      <c r="AJ230" s="139"/>
      <c r="AK230" s="139"/>
      <c r="AL230" s="139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9"/>
      <c r="AW230" s="139"/>
      <c r="AX230" s="139"/>
      <c r="AY230" s="139"/>
      <c r="AZ230" s="139"/>
      <c r="BA230" s="139"/>
    </row>
    <row r="231" spans="2:53" s="127" customFormat="1" x14ac:dyDescent="0.2">
      <c r="B231" s="138"/>
      <c r="C231" s="139"/>
      <c r="D231" s="139"/>
      <c r="E231" s="139"/>
      <c r="F231" s="139"/>
      <c r="G231" s="139"/>
      <c r="H231" s="139"/>
      <c r="I231" s="139"/>
      <c r="J231" s="139"/>
      <c r="K231" s="139"/>
      <c r="L231" s="139"/>
      <c r="M231" s="139"/>
      <c r="N231" s="139"/>
      <c r="O231" s="139"/>
      <c r="P231" s="139"/>
      <c r="Q231" s="139"/>
      <c r="R231" s="139"/>
      <c r="S231" s="139"/>
      <c r="T231" s="139"/>
      <c r="U231" s="139"/>
      <c r="V231" s="139"/>
      <c r="W231" s="139"/>
      <c r="X231" s="139"/>
      <c r="Y231" s="139"/>
      <c r="Z231" s="139"/>
      <c r="AA231" s="139"/>
      <c r="AB231" s="139"/>
      <c r="AC231" s="139"/>
      <c r="AD231" s="139"/>
      <c r="AE231" s="139"/>
      <c r="AF231" s="139"/>
      <c r="AG231" s="139"/>
      <c r="AH231" s="139"/>
      <c r="AI231" s="139"/>
      <c r="AJ231" s="139"/>
      <c r="AK231" s="139"/>
      <c r="AL231" s="139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9"/>
      <c r="AW231" s="139"/>
      <c r="AX231" s="139"/>
      <c r="AY231" s="139"/>
      <c r="AZ231" s="139"/>
      <c r="BA231" s="139"/>
    </row>
    <row r="232" spans="2:53" s="127" customFormat="1" x14ac:dyDescent="0.2">
      <c r="B232" s="138"/>
      <c r="C232" s="139"/>
      <c r="D232" s="139"/>
      <c r="E232" s="139"/>
      <c r="F232" s="139"/>
      <c r="G232" s="139"/>
      <c r="H232" s="139"/>
      <c r="I232" s="139"/>
      <c r="J232" s="139"/>
      <c r="K232" s="139"/>
      <c r="L232" s="139"/>
      <c r="M232" s="139"/>
      <c r="N232" s="139"/>
      <c r="O232" s="139"/>
      <c r="P232" s="139"/>
      <c r="Q232" s="139"/>
      <c r="R232" s="139"/>
      <c r="S232" s="139"/>
      <c r="T232" s="139"/>
      <c r="U232" s="139"/>
      <c r="V232" s="139"/>
      <c r="W232" s="139"/>
      <c r="X232" s="139"/>
      <c r="Y232" s="139"/>
      <c r="Z232" s="139"/>
      <c r="AA232" s="139"/>
      <c r="AB232" s="139"/>
      <c r="AC232" s="139"/>
      <c r="AD232" s="139"/>
      <c r="AE232" s="139"/>
      <c r="AF232" s="139"/>
      <c r="AG232" s="139"/>
      <c r="AH232" s="139"/>
      <c r="AI232" s="139"/>
      <c r="AJ232" s="139"/>
      <c r="AK232" s="139"/>
      <c r="AL232" s="139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9"/>
      <c r="AW232" s="139"/>
      <c r="AX232" s="139"/>
      <c r="AY232" s="139"/>
      <c r="AZ232" s="139"/>
      <c r="BA232" s="139"/>
    </row>
    <row r="233" spans="2:53" s="127" customFormat="1" x14ac:dyDescent="0.2">
      <c r="B233" s="138"/>
      <c r="C233" s="139"/>
      <c r="D233" s="139"/>
      <c r="E233" s="139"/>
      <c r="F233" s="139"/>
      <c r="G233" s="139"/>
      <c r="H233" s="139"/>
      <c r="I233" s="139"/>
      <c r="J233" s="139"/>
      <c r="K233" s="139"/>
      <c r="L233" s="139"/>
      <c r="M233" s="139"/>
      <c r="N233" s="139"/>
      <c r="O233" s="139"/>
      <c r="P233" s="139"/>
      <c r="Q233" s="139"/>
      <c r="R233" s="139"/>
      <c r="S233" s="139"/>
      <c r="T233" s="139"/>
      <c r="U233" s="139"/>
      <c r="V233" s="139"/>
      <c r="W233" s="139"/>
      <c r="X233" s="139"/>
      <c r="Y233" s="139"/>
      <c r="Z233" s="139"/>
      <c r="AA233" s="139"/>
      <c r="AB233" s="139"/>
      <c r="AC233" s="139"/>
      <c r="AD233" s="139"/>
      <c r="AE233" s="139"/>
      <c r="AF233" s="139"/>
      <c r="AG233" s="139"/>
      <c r="AH233" s="139"/>
      <c r="AI233" s="139"/>
      <c r="AJ233" s="139"/>
      <c r="AK233" s="139"/>
      <c r="AL233" s="139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9"/>
      <c r="AW233" s="139"/>
      <c r="AX233" s="139"/>
      <c r="AY233" s="139"/>
      <c r="AZ233" s="139"/>
      <c r="BA233" s="139"/>
    </row>
    <row r="234" spans="2:53" s="127" customFormat="1" x14ac:dyDescent="0.2">
      <c r="B234" s="138"/>
      <c r="C234" s="139"/>
      <c r="D234" s="139"/>
      <c r="E234" s="139"/>
      <c r="F234" s="139"/>
      <c r="G234" s="139"/>
      <c r="H234" s="139"/>
      <c r="I234" s="139"/>
      <c r="J234" s="139"/>
      <c r="K234" s="139"/>
      <c r="L234" s="139"/>
      <c r="M234" s="139"/>
      <c r="N234" s="139"/>
      <c r="O234" s="139"/>
      <c r="P234" s="139"/>
      <c r="Q234" s="139"/>
      <c r="R234" s="139"/>
      <c r="S234" s="139"/>
      <c r="T234" s="139"/>
      <c r="U234" s="139"/>
      <c r="V234" s="139"/>
      <c r="W234" s="139"/>
      <c r="X234" s="139"/>
      <c r="Y234" s="139"/>
      <c r="Z234" s="139"/>
      <c r="AA234" s="139"/>
      <c r="AB234" s="139"/>
      <c r="AC234" s="139"/>
      <c r="AD234" s="139"/>
      <c r="AE234" s="139"/>
      <c r="AF234" s="139"/>
      <c r="AG234" s="139"/>
      <c r="AH234" s="139"/>
      <c r="AI234" s="139"/>
      <c r="AJ234" s="139"/>
      <c r="AK234" s="139"/>
      <c r="AL234" s="139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9"/>
      <c r="AW234" s="139"/>
      <c r="AX234" s="139"/>
      <c r="AY234" s="139"/>
      <c r="AZ234" s="139"/>
      <c r="BA234" s="139"/>
    </row>
    <row r="235" spans="2:53" s="127" customFormat="1" x14ac:dyDescent="0.2">
      <c r="B235" s="138"/>
      <c r="C235" s="139"/>
      <c r="D235" s="139"/>
      <c r="E235" s="139"/>
      <c r="F235" s="139"/>
      <c r="G235" s="139"/>
      <c r="H235" s="139"/>
      <c r="I235" s="139"/>
      <c r="J235" s="139"/>
      <c r="K235" s="139"/>
      <c r="L235" s="139"/>
      <c r="M235" s="139"/>
      <c r="N235" s="139"/>
      <c r="O235" s="139"/>
      <c r="P235" s="139"/>
      <c r="Q235" s="139"/>
      <c r="R235" s="139"/>
      <c r="S235" s="139"/>
      <c r="T235" s="139"/>
      <c r="U235" s="139"/>
      <c r="V235" s="139"/>
      <c r="W235" s="139"/>
      <c r="X235" s="139"/>
      <c r="Y235" s="139"/>
      <c r="Z235" s="139"/>
      <c r="AA235" s="139"/>
      <c r="AB235" s="139"/>
      <c r="AC235" s="139"/>
      <c r="AD235" s="139"/>
      <c r="AE235" s="139"/>
      <c r="AF235" s="139"/>
      <c r="AG235" s="139"/>
      <c r="AH235" s="139"/>
      <c r="AI235" s="139"/>
      <c r="AJ235" s="139"/>
      <c r="AK235" s="139"/>
      <c r="AL235" s="139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9"/>
      <c r="AW235" s="139"/>
      <c r="AX235" s="139"/>
      <c r="AY235" s="139"/>
      <c r="AZ235" s="139"/>
      <c r="BA235" s="139"/>
    </row>
    <row r="236" spans="2:53" s="127" customFormat="1" x14ac:dyDescent="0.2">
      <c r="B236" s="138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  <c r="M236" s="139"/>
      <c r="N236" s="139"/>
      <c r="O236" s="139"/>
      <c r="P236" s="139"/>
      <c r="Q236" s="139"/>
      <c r="R236" s="139"/>
      <c r="S236" s="139"/>
      <c r="T236" s="139"/>
      <c r="U236" s="139"/>
      <c r="V236" s="139"/>
      <c r="W236" s="139"/>
      <c r="X236" s="139"/>
      <c r="Y236" s="139"/>
      <c r="Z236" s="139"/>
      <c r="AA236" s="139"/>
      <c r="AB236" s="139"/>
      <c r="AC236" s="139"/>
      <c r="AD236" s="139"/>
      <c r="AE236" s="139"/>
      <c r="AF236" s="139"/>
      <c r="AG236" s="139"/>
      <c r="AH236" s="139"/>
      <c r="AI236" s="139"/>
      <c r="AJ236" s="139"/>
      <c r="AK236" s="139"/>
      <c r="AL236" s="139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9"/>
      <c r="AW236" s="139"/>
      <c r="AX236" s="139"/>
      <c r="AY236" s="139"/>
      <c r="AZ236" s="139"/>
      <c r="BA236" s="139"/>
    </row>
    <row r="237" spans="2:53" s="127" customFormat="1" x14ac:dyDescent="0.2">
      <c r="B237" s="138"/>
      <c r="C237" s="139"/>
      <c r="D237" s="139"/>
      <c r="E237" s="139"/>
      <c r="F237" s="139"/>
      <c r="G237" s="139"/>
      <c r="H237" s="139"/>
      <c r="I237" s="139"/>
      <c r="J237" s="139"/>
      <c r="K237" s="139"/>
      <c r="L237" s="139"/>
      <c r="M237" s="139"/>
      <c r="N237" s="139"/>
      <c r="O237" s="139"/>
      <c r="P237" s="139"/>
      <c r="Q237" s="139"/>
      <c r="R237" s="139"/>
      <c r="S237" s="139"/>
      <c r="T237" s="139"/>
      <c r="U237" s="139"/>
      <c r="V237" s="139"/>
      <c r="W237" s="139"/>
      <c r="X237" s="139"/>
      <c r="Y237" s="139"/>
      <c r="Z237" s="139"/>
      <c r="AA237" s="139"/>
      <c r="AB237" s="139"/>
      <c r="AC237" s="139"/>
      <c r="AD237" s="139"/>
      <c r="AE237" s="139"/>
      <c r="AF237" s="139"/>
      <c r="AG237" s="139"/>
      <c r="AH237" s="139"/>
      <c r="AI237" s="139"/>
      <c r="AJ237" s="139"/>
      <c r="AK237" s="139"/>
      <c r="AL237" s="139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9"/>
      <c r="AW237" s="139"/>
      <c r="AX237" s="139"/>
      <c r="AY237" s="139"/>
      <c r="AZ237" s="139"/>
      <c r="BA237" s="139"/>
    </row>
    <row r="238" spans="2:53" s="127" customFormat="1" x14ac:dyDescent="0.2">
      <c r="B238" s="138"/>
      <c r="C238" s="139"/>
      <c r="D238" s="139"/>
      <c r="E238" s="139"/>
      <c r="F238" s="139"/>
      <c r="G238" s="139"/>
      <c r="H238" s="139"/>
      <c r="I238" s="139"/>
      <c r="J238" s="139"/>
      <c r="K238" s="139"/>
      <c r="L238" s="139"/>
      <c r="M238" s="139"/>
      <c r="N238" s="139"/>
      <c r="O238" s="139"/>
      <c r="P238" s="139"/>
      <c r="Q238" s="139"/>
      <c r="R238" s="139"/>
      <c r="S238" s="139"/>
      <c r="T238" s="139"/>
      <c r="U238" s="139"/>
      <c r="V238" s="139"/>
      <c r="W238" s="139"/>
      <c r="X238" s="139"/>
      <c r="Y238" s="139"/>
      <c r="Z238" s="139"/>
      <c r="AA238" s="139"/>
      <c r="AB238" s="139"/>
      <c r="AC238" s="139"/>
      <c r="AD238" s="139"/>
      <c r="AE238" s="139"/>
      <c r="AF238" s="139"/>
      <c r="AG238" s="139"/>
      <c r="AH238" s="139"/>
      <c r="AI238" s="139"/>
      <c r="AJ238" s="139"/>
      <c r="AK238" s="139"/>
      <c r="AL238" s="139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9"/>
      <c r="AW238" s="139"/>
      <c r="AX238" s="139"/>
      <c r="AY238" s="139"/>
      <c r="AZ238" s="139"/>
      <c r="BA238" s="139"/>
    </row>
    <row r="239" spans="2:53" s="127" customFormat="1" x14ac:dyDescent="0.2">
      <c r="B239" s="138"/>
      <c r="C239" s="139"/>
      <c r="D239" s="139"/>
      <c r="E239" s="139"/>
      <c r="F239" s="139"/>
      <c r="G239" s="139"/>
      <c r="H239" s="139"/>
      <c r="I239" s="139"/>
      <c r="J239" s="139"/>
      <c r="K239" s="139"/>
      <c r="L239" s="139"/>
      <c r="M239" s="139"/>
      <c r="N239" s="139"/>
      <c r="O239" s="139"/>
      <c r="P239" s="139"/>
      <c r="Q239" s="139"/>
      <c r="R239" s="139"/>
      <c r="S239" s="139"/>
      <c r="T239" s="139"/>
      <c r="U239" s="139"/>
      <c r="V239" s="139"/>
      <c r="W239" s="139"/>
      <c r="X239" s="139"/>
      <c r="Y239" s="139"/>
      <c r="Z239" s="139"/>
      <c r="AA239" s="139"/>
      <c r="AB239" s="139"/>
      <c r="AC239" s="139"/>
      <c r="AD239" s="139"/>
      <c r="AE239" s="139"/>
      <c r="AF239" s="139"/>
      <c r="AG239" s="139"/>
      <c r="AH239" s="139"/>
      <c r="AI239" s="139"/>
      <c r="AJ239" s="139"/>
      <c r="AK239" s="139"/>
      <c r="AL239" s="139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9"/>
      <c r="AW239" s="139"/>
      <c r="AX239" s="139"/>
      <c r="AY239" s="139"/>
      <c r="AZ239" s="139"/>
      <c r="BA239" s="139"/>
    </row>
    <row r="240" spans="2:53" s="127" customFormat="1" x14ac:dyDescent="0.2">
      <c r="B240" s="138"/>
      <c r="C240" s="139"/>
      <c r="D240" s="139"/>
      <c r="E240" s="139"/>
      <c r="F240" s="139"/>
      <c r="G240" s="139"/>
      <c r="H240" s="139"/>
      <c r="I240" s="139"/>
      <c r="J240" s="139"/>
      <c r="K240" s="139"/>
      <c r="L240" s="139"/>
      <c r="M240" s="139"/>
      <c r="N240" s="139"/>
      <c r="O240" s="139"/>
      <c r="P240" s="139"/>
      <c r="Q240" s="139"/>
      <c r="R240" s="139"/>
      <c r="S240" s="139"/>
      <c r="T240" s="139"/>
      <c r="U240" s="139"/>
      <c r="V240" s="139"/>
      <c r="W240" s="139"/>
      <c r="X240" s="139"/>
      <c r="Y240" s="139"/>
      <c r="Z240" s="139"/>
      <c r="AA240" s="139"/>
      <c r="AB240" s="139"/>
      <c r="AC240" s="139"/>
      <c r="AD240" s="139"/>
      <c r="AE240" s="139"/>
      <c r="AF240" s="139"/>
      <c r="AG240" s="139"/>
      <c r="AH240" s="139"/>
      <c r="AI240" s="139"/>
      <c r="AJ240" s="139"/>
      <c r="AK240" s="139"/>
      <c r="AL240" s="139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9"/>
      <c r="AW240" s="139"/>
      <c r="AX240" s="139"/>
      <c r="AY240" s="139"/>
      <c r="AZ240" s="139"/>
      <c r="BA240" s="139"/>
    </row>
    <row r="241" spans="2:53" s="127" customFormat="1" x14ac:dyDescent="0.2">
      <c r="B241" s="138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  <c r="M241" s="139"/>
      <c r="N241" s="139"/>
      <c r="O241" s="139"/>
      <c r="P241" s="139"/>
      <c r="Q241" s="139"/>
      <c r="R241" s="139"/>
      <c r="S241" s="139"/>
      <c r="T241" s="139"/>
      <c r="U241" s="139"/>
      <c r="V241" s="139"/>
      <c r="W241" s="139"/>
      <c r="X241" s="139"/>
      <c r="Y241" s="139"/>
      <c r="Z241" s="139"/>
      <c r="AA241" s="139"/>
      <c r="AB241" s="139"/>
      <c r="AC241" s="139"/>
      <c r="AD241" s="139"/>
      <c r="AE241" s="139"/>
      <c r="AF241" s="139"/>
      <c r="AG241" s="139"/>
      <c r="AH241" s="139"/>
      <c r="AI241" s="139"/>
      <c r="AJ241" s="139"/>
      <c r="AK241" s="139"/>
      <c r="AL241" s="139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9"/>
      <c r="AW241" s="139"/>
      <c r="AX241" s="139"/>
      <c r="AY241" s="139"/>
      <c r="AZ241" s="139"/>
      <c r="BA241" s="139"/>
    </row>
    <row r="242" spans="2:53" s="127" customFormat="1" x14ac:dyDescent="0.2">
      <c r="B242" s="138"/>
      <c r="C242" s="139"/>
      <c r="D242" s="139"/>
      <c r="E242" s="139"/>
      <c r="F242" s="139"/>
      <c r="G242" s="139"/>
      <c r="H242" s="139"/>
      <c r="I242" s="139"/>
      <c r="J242" s="139"/>
      <c r="K242" s="139"/>
      <c r="L242" s="139"/>
      <c r="M242" s="139"/>
      <c r="N242" s="139"/>
      <c r="O242" s="139"/>
      <c r="P242" s="139"/>
      <c r="Q242" s="139"/>
      <c r="R242" s="139"/>
      <c r="S242" s="139"/>
      <c r="T242" s="139"/>
      <c r="U242" s="139"/>
      <c r="V242" s="139"/>
      <c r="W242" s="139"/>
      <c r="X242" s="139"/>
      <c r="Y242" s="139"/>
      <c r="Z242" s="139"/>
      <c r="AA242" s="139"/>
      <c r="AB242" s="139"/>
      <c r="AC242" s="139"/>
      <c r="AD242" s="139"/>
      <c r="AE242" s="139"/>
      <c r="AF242" s="139"/>
      <c r="AG242" s="139"/>
      <c r="AH242" s="139"/>
      <c r="AI242" s="139"/>
      <c r="AJ242" s="139"/>
      <c r="AK242" s="139"/>
      <c r="AL242" s="139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9"/>
      <c r="AW242" s="139"/>
      <c r="AX242" s="139"/>
      <c r="AY242" s="139"/>
      <c r="AZ242" s="139"/>
      <c r="BA242" s="139"/>
    </row>
    <row r="243" spans="2:53" s="127" customFormat="1" x14ac:dyDescent="0.2">
      <c r="B243" s="138"/>
      <c r="C243" s="139"/>
      <c r="D243" s="139"/>
      <c r="E243" s="139"/>
      <c r="F243" s="139"/>
      <c r="G243" s="139"/>
      <c r="H243" s="139"/>
      <c r="I243" s="139"/>
      <c r="J243" s="139"/>
      <c r="K243" s="139"/>
      <c r="L243" s="139"/>
      <c r="M243" s="139"/>
      <c r="N243" s="139"/>
      <c r="O243" s="139"/>
      <c r="P243" s="139"/>
      <c r="Q243" s="139"/>
      <c r="R243" s="139"/>
      <c r="S243" s="139"/>
      <c r="T243" s="139"/>
      <c r="U243" s="139"/>
      <c r="V243" s="139"/>
      <c r="W243" s="139"/>
      <c r="X243" s="139"/>
      <c r="Y243" s="139"/>
      <c r="Z243" s="139"/>
      <c r="AA243" s="139"/>
      <c r="AB243" s="139"/>
      <c r="AC243" s="139"/>
      <c r="AD243" s="139"/>
      <c r="AE243" s="139"/>
      <c r="AF243" s="139"/>
      <c r="AG243" s="139"/>
      <c r="AH243" s="139"/>
      <c r="AI243" s="139"/>
      <c r="AJ243" s="139"/>
      <c r="AK243" s="139"/>
      <c r="AL243" s="139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9"/>
      <c r="AW243" s="139"/>
      <c r="AX243" s="139"/>
      <c r="AY243" s="139"/>
      <c r="AZ243" s="139"/>
      <c r="BA243" s="139"/>
    </row>
    <row r="244" spans="2:53" s="127" customFormat="1" x14ac:dyDescent="0.2">
      <c r="B244" s="138"/>
      <c r="C244" s="139"/>
      <c r="D244" s="139"/>
      <c r="E244" s="139"/>
      <c r="F244" s="139"/>
      <c r="G244" s="139"/>
      <c r="H244" s="139"/>
      <c r="I244" s="139"/>
      <c r="J244" s="139"/>
      <c r="K244" s="139"/>
      <c r="L244" s="139"/>
      <c r="M244" s="139"/>
      <c r="N244" s="139"/>
      <c r="O244" s="139"/>
      <c r="P244" s="139"/>
      <c r="Q244" s="139"/>
      <c r="R244" s="139"/>
      <c r="S244" s="139"/>
      <c r="T244" s="139"/>
      <c r="U244" s="139"/>
      <c r="V244" s="139"/>
      <c r="W244" s="139"/>
      <c r="X244" s="139"/>
      <c r="Y244" s="139"/>
      <c r="Z244" s="139"/>
      <c r="AA244" s="139"/>
      <c r="AB244" s="139"/>
      <c r="AC244" s="139"/>
      <c r="AD244" s="139"/>
      <c r="AE244" s="139"/>
      <c r="AF244" s="139"/>
      <c r="AG244" s="139"/>
      <c r="AH244" s="139"/>
      <c r="AI244" s="139"/>
      <c r="AJ244" s="139"/>
      <c r="AK244" s="139"/>
      <c r="AL244" s="139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9"/>
      <c r="AW244" s="139"/>
      <c r="AX244" s="139"/>
      <c r="AY244" s="139"/>
      <c r="AZ244" s="139"/>
      <c r="BA244" s="139"/>
    </row>
    <row r="245" spans="2:53" s="127" customFormat="1" x14ac:dyDescent="0.2">
      <c r="B245" s="138"/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139"/>
      <c r="AG245" s="139"/>
      <c r="AH245" s="139"/>
      <c r="AI245" s="139"/>
      <c r="AJ245" s="139"/>
      <c r="AK245" s="139"/>
      <c r="AL245" s="139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9"/>
      <c r="AW245" s="139"/>
      <c r="AX245" s="139"/>
      <c r="AY245" s="139"/>
      <c r="AZ245" s="139"/>
      <c r="BA245" s="139"/>
    </row>
    <row r="246" spans="2:53" s="127" customFormat="1" x14ac:dyDescent="0.2">
      <c r="B246" s="138"/>
      <c r="C246" s="139"/>
      <c r="D246" s="139"/>
      <c r="E246" s="139"/>
      <c r="F246" s="139"/>
      <c r="G246" s="139"/>
      <c r="H246" s="139"/>
      <c r="I246" s="139"/>
      <c r="J246" s="139"/>
      <c r="K246" s="139"/>
      <c r="L246" s="139"/>
      <c r="M246" s="139"/>
      <c r="N246" s="139"/>
      <c r="O246" s="139"/>
      <c r="P246" s="139"/>
      <c r="Q246" s="139"/>
      <c r="R246" s="139"/>
      <c r="S246" s="139"/>
      <c r="T246" s="139"/>
      <c r="U246" s="139"/>
      <c r="V246" s="139"/>
      <c r="W246" s="139"/>
      <c r="X246" s="139"/>
      <c r="Y246" s="139"/>
      <c r="Z246" s="139"/>
      <c r="AA246" s="139"/>
      <c r="AB246" s="139"/>
      <c r="AC246" s="139"/>
      <c r="AD246" s="139"/>
      <c r="AE246" s="139"/>
      <c r="AF246" s="139"/>
      <c r="AG246" s="139"/>
      <c r="AH246" s="139"/>
      <c r="AI246" s="139"/>
      <c r="AJ246" s="139"/>
      <c r="AK246" s="139"/>
      <c r="AL246" s="139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9"/>
      <c r="AW246" s="139"/>
      <c r="AX246" s="139"/>
      <c r="AY246" s="139"/>
      <c r="AZ246" s="139"/>
      <c r="BA246" s="139"/>
    </row>
    <row r="247" spans="2:53" s="127" customFormat="1" x14ac:dyDescent="0.2">
      <c r="B247" s="138"/>
      <c r="C247" s="139"/>
      <c r="D247" s="139"/>
      <c r="E247" s="139"/>
      <c r="F247" s="139"/>
      <c r="G247" s="139"/>
      <c r="H247" s="139"/>
      <c r="I247" s="139"/>
      <c r="J247" s="139"/>
      <c r="K247" s="139"/>
      <c r="L247" s="139"/>
      <c r="M247" s="139"/>
      <c r="N247" s="139"/>
      <c r="O247" s="139"/>
      <c r="P247" s="139"/>
      <c r="Q247" s="139"/>
      <c r="R247" s="139"/>
      <c r="S247" s="139"/>
      <c r="T247" s="139"/>
      <c r="U247" s="139"/>
      <c r="V247" s="139"/>
      <c r="W247" s="139"/>
      <c r="X247" s="139"/>
      <c r="Y247" s="139"/>
      <c r="Z247" s="139"/>
      <c r="AA247" s="139"/>
      <c r="AB247" s="139"/>
      <c r="AC247" s="139"/>
      <c r="AD247" s="139"/>
      <c r="AE247" s="139"/>
      <c r="AF247" s="139"/>
      <c r="AG247" s="139"/>
      <c r="AH247" s="139"/>
      <c r="AI247" s="139"/>
      <c r="AJ247" s="139"/>
      <c r="AK247" s="139"/>
      <c r="AL247" s="139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9"/>
      <c r="AW247" s="139"/>
      <c r="AX247" s="139"/>
      <c r="AY247" s="139"/>
      <c r="AZ247" s="139"/>
      <c r="BA247" s="139"/>
    </row>
    <row r="248" spans="2:53" s="127" customFormat="1" x14ac:dyDescent="0.2">
      <c r="B248" s="138"/>
      <c r="C248" s="139"/>
      <c r="D248" s="139"/>
      <c r="E248" s="139"/>
      <c r="F248" s="139"/>
      <c r="G248" s="139"/>
      <c r="H248" s="139"/>
      <c r="I248" s="139"/>
      <c r="J248" s="139"/>
      <c r="K248" s="139"/>
      <c r="L248" s="139"/>
      <c r="M248" s="139"/>
      <c r="N248" s="139"/>
      <c r="O248" s="139"/>
      <c r="P248" s="139"/>
      <c r="Q248" s="139"/>
      <c r="R248" s="139"/>
      <c r="S248" s="139"/>
      <c r="T248" s="139"/>
      <c r="U248" s="139"/>
      <c r="V248" s="139"/>
      <c r="W248" s="139"/>
      <c r="X248" s="139"/>
      <c r="Y248" s="139"/>
      <c r="Z248" s="139"/>
      <c r="AA248" s="139"/>
      <c r="AB248" s="139"/>
      <c r="AC248" s="139"/>
      <c r="AD248" s="139"/>
      <c r="AE248" s="139"/>
      <c r="AF248" s="139"/>
      <c r="AG248" s="139"/>
      <c r="AH248" s="139"/>
      <c r="AI248" s="139"/>
      <c r="AJ248" s="139"/>
      <c r="AK248" s="139"/>
      <c r="AL248" s="139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9"/>
      <c r="AW248" s="139"/>
      <c r="AX248" s="139"/>
      <c r="AY248" s="139"/>
      <c r="AZ248" s="139"/>
      <c r="BA248" s="139"/>
    </row>
    <row r="249" spans="2:53" s="127" customFormat="1" x14ac:dyDescent="0.2">
      <c r="B249" s="138"/>
      <c r="C249" s="139"/>
      <c r="D249" s="139"/>
      <c r="E249" s="139"/>
      <c r="F249" s="139"/>
      <c r="G249" s="139"/>
      <c r="H249" s="139"/>
      <c r="I249" s="139"/>
      <c r="J249" s="139"/>
      <c r="K249" s="139"/>
      <c r="L249" s="139"/>
      <c r="M249" s="139"/>
      <c r="N249" s="139"/>
      <c r="O249" s="139"/>
      <c r="P249" s="139"/>
      <c r="Q249" s="139"/>
      <c r="R249" s="139"/>
      <c r="S249" s="139"/>
      <c r="T249" s="139"/>
      <c r="U249" s="139"/>
      <c r="V249" s="139"/>
      <c r="W249" s="139"/>
      <c r="X249" s="139"/>
      <c r="Y249" s="139"/>
      <c r="Z249" s="139"/>
      <c r="AA249" s="139"/>
      <c r="AB249" s="139"/>
      <c r="AC249" s="139"/>
      <c r="AD249" s="139"/>
      <c r="AE249" s="139"/>
      <c r="AF249" s="139"/>
      <c r="AG249" s="139"/>
      <c r="AH249" s="139"/>
      <c r="AI249" s="139"/>
      <c r="AJ249" s="139"/>
      <c r="AK249" s="139"/>
      <c r="AL249" s="139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9"/>
      <c r="AW249" s="139"/>
      <c r="AX249" s="139"/>
      <c r="AY249" s="139"/>
      <c r="AZ249" s="139"/>
      <c r="BA249" s="139"/>
    </row>
    <row r="250" spans="2:53" s="127" customFormat="1" x14ac:dyDescent="0.2">
      <c r="B250" s="138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  <c r="M250" s="139"/>
      <c r="N250" s="139"/>
      <c r="O250" s="139"/>
      <c r="P250" s="139"/>
      <c r="Q250" s="139"/>
      <c r="R250" s="139"/>
      <c r="S250" s="139"/>
      <c r="T250" s="139"/>
      <c r="U250" s="139"/>
      <c r="V250" s="139"/>
      <c r="W250" s="139"/>
      <c r="X250" s="139"/>
      <c r="Y250" s="139"/>
      <c r="Z250" s="139"/>
      <c r="AA250" s="139"/>
      <c r="AB250" s="139"/>
      <c r="AC250" s="139"/>
      <c r="AD250" s="139"/>
      <c r="AE250" s="139"/>
      <c r="AF250" s="139"/>
      <c r="AG250" s="139"/>
      <c r="AH250" s="139"/>
      <c r="AI250" s="139"/>
      <c r="AJ250" s="139"/>
      <c r="AK250" s="139"/>
      <c r="AL250" s="139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9"/>
      <c r="AW250" s="139"/>
      <c r="AX250" s="139"/>
      <c r="AY250" s="139"/>
      <c r="AZ250" s="139"/>
      <c r="BA250" s="139"/>
    </row>
    <row r="251" spans="2:53" s="127" customFormat="1" x14ac:dyDescent="0.2">
      <c r="B251" s="138"/>
      <c r="C251" s="139"/>
      <c r="D251" s="139"/>
      <c r="E251" s="139"/>
      <c r="F251" s="139"/>
      <c r="G251" s="139"/>
      <c r="H251" s="139"/>
      <c r="I251" s="139"/>
      <c r="J251" s="139"/>
      <c r="K251" s="139"/>
      <c r="L251" s="139"/>
      <c r="M251" s="139"/>
      <c r="N251" s="139"/>
      <c r="O251" s="139"/>
      <c r="P251" s="139"/>
      <c r="Q251" s="139"/>
      <c r="R251" s="139"/>
      <c r="S251" s="139"/>
      <c r="T251" s="139"/>
      <c r="U251" s="139"/>
      <c r="V251" s="139"/>
      <c r="W251" s="139"/>
      <c r="X251" s="139"/>
      <c r="Y251" s="139"/>
      <c r="Z251" s="139"/>
      <c r="AA251" s="139"/>
      <c r="AB251" s="139"/>
      <c r="AC251" s="139"/>
      <c r="AD251" s="139"/>
      <c r="AE251" s="139"/>
      <c r="AF251" s="139"/>
      <c r="AG251" s="139"/>
      <c r="AH251" s="139"/>
      <c r="AI251" s="139"/>
      <c r="AJ251" s="139"/>
      <c r="AK251" s="139"/>
      <c r="AL251" s="139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9"/>
      <c r="AW251" s="139"/>
      <c r="AX251" s="139"/>
      <c r="AY251" s="139"/>
      <c r="AZ251" s="139"/>
      <c r="BA251" s="139"/>
    </row>
    <row r="252" spans="2:53" s="127" customFormat="1" x14ac:dyDescent="0.2">
      <c r="B252" s="138"/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139"/>
      <c r="AG252" s="139"/>
      <c r="AH252" s="139"/>
      <c r="AI252" s="139"/>
      <c r="AJ252" s="139"/>
      <c r="AK252" s="139"/>
      <c r="AL252" s="139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9"/>
      <c r="AW252" s="139"/>
      <c r="AX252" s="139"/>
      <c r="AY252" s="139"/>
      <c r="AZ252" s="139"/>
      <c r="BA252" s="139"/>
    </row>
    <row r="253" spans="2:53" s="127" customFormat="1" x14ac:dyDescent="0.2">
      <c r="B253" s="138"/>
      <c r="C253" s="139"/>
      <c r="D253" s="139"/>
      <c r="E253" s="139"/>
      <c r="F253" s="139"/>
      <c r="G253" s="139"/>
      <c r="H253" s="139"/>
      <c r="I253" s="139"/>
      <c r="J253" s="139"/>
      <c r="K253" s="139"/>
      <c r="L253" s="139"/>
      <c r="M253" s="139"/>
      <c r="N253" s="139"/>
      <c r="O253" s="139"/>
      <c r="P253" s="139"/>
      <c r="Q253" s="139"/>
      <c r="R253" s="139"/>
      <c r="S253" s="139"/>
      <c r="T253" s="139"/>
      <c r="U253" s="139"/>
      <c r="V253" s="139"/>
      <c r="W253" s="139"/>
      <c r="X253" s="139"/>
      <c r="Y253" s="139"/>
      <c r="Z253" s="139"/>
      <c r="AA253" s="139"/>
      <c r="AB253" s="139"/>
      <c r="AC253" s="139"/>
      <c r="AD253" s="139"/>
      <c r="AE253" s="139"/>
      <c r="AF253" s="139"/>
      <c r="AG253" s="139"/>
      <c r="AH253" s="139"/>
      <c r="AI253" s="139"/>
      <c r="AJ253" s="139"/>
      <c r="AK253" s="139"/>
      <c r="AL253" s="139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9"/>
      <c r="AW253" s="139"/>
      <c r="AX253" s="139"/>
      <c r="AY253" s="139"/>
      <c r="AZ253" s="139"/>
      <c r="BA253" s="139"/>
    </row>
    <row r="254" spans="2:53" s="127" customFormat="1" x14ac:dyDescent="0.2">
      <c r="B254" s="138"/>
      <c r="C254" s="139"/>
      <c r="D254" s="139"/>
      <c r="E254" s="139"/>
      <c r="F254" s="139"/>
      <c r="G254" s="139"/>
      <c r="H254" s="139"/>
      <c r="I254" s="139"/>
      <c r="J254" s="139"/>
      <c r="K254" s="139"/>
      <c r="L254" s="139"/>
      <c r="M254" s="139"/>
      <c r="N254" s="139"/>
      <c r="O254" s="139"/>
      <c r="P254" s="139"/>
      <c r="Q254" s="139"/>
      <c r="R254" s="139"/>
      <c r="S254" s="139"/>
      <c r="T254" s="139"/>
      <c r="U254" s="139"/>
      <c r="V254" s="139"/>
      <c r="W254" s="139"/>
      <c r="X254" s="139"/>
      <c r="Y254" s="139"/>
      <c r="Z254" s="139"/>
      <c r="AA254" s="139"/>
      <c r="AB254" s="139"/>
      <c r="AC254" s="139"/>
      <c r="AD254" s="139"/>
      <c r="AE254" s="139"/>
      <c r="AF254" s="139"/>
      <c r="AG254" s="139"/>
      <c r="AH254" s="139"/>
      <c r="AI254" s="139"/>
      <c r="AJ254" s="139"/>
      <c r="AK254" s="139"/>
      <c r="AL254" s="139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9"/>
      <c r="AW254" s="139"/>
      <c r="AX254" s="139"/>
      <c r="AY254" s="139"/>
      <c r="AZ254" s="139"/>
      <c r="BA254" s="139"/>
    </row>
    <row r="255" spans="2:53" s="127" customFormat="1" x14ac:dyDescent="0.2">
      <c r="B255" s="138"/>
      <c r="C255" s="139"/>
      <c r="D255" s="139"/>
      <c r="E255" s="139"/>
      <c r="F255" s="139"/>
      <c r="G255" s="139"/>
      <c r="H255" s="139"/>
      <c r="I255" s="139"/>
      <c r="J255" s="139"/>
      <c r="K255" s="139"/>
      <c r="L255" s="139"/>
      <c r="M255" s="139"/>
      <c r="N255" s="139"/>
      <c r="O255" s="139"/>
      <c r="P255" s="139"/>
      <c r="Q255" s="139"/>
      <c r="R255" s="139"/>
      <c r="S255" s="139"/>
      <c r="T255" s="139"/>
      <c r="U255" s="139"/>
      <c r="V255" s="139"/>
      <c r="W255" s="139"/>
      <c r="X255" s="139"/>
      <c r="Y255" s="139"/>
      <c r="Z255" s="139"/>
      <c r="AA255" s="139"/>
      <c r="AB255" s="139"/>
      <c r="AC255" s="139"/>
      <c r="AD255" s="139"/>
      <c r="AE255" s="139"/>
      <c r="AF255" s="139"/>
      <c r="AG255" s="139"/>
      <c r="AH255" s="139"/>
      <c r="AI255" s="139"/>
      <c r="AJ255" s="139"/>
      <c r="AK255" s="139"/>
      <c r="AL255" s="139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9"/>
      <c r="AW255" s="139"/>
      <c r="AX255" s="139"/>
      <c r="AY255" s="139"/>
      <c r="AZ255" s="139"/>
      <c r="BA255" s="139"/>
    </row>
    <row r="256" spans="2:53" s="127" customFormat="1" x14ac:dyDescent="0.2">
      <c r="B256" s="138"/>
      <c r="C256" s="139"/>
      <c r="D256" s="139"/>
      <c r="E256" s="139"/>
      <c r="F256" s="139"/>
      <c r="G256" s="139"/>
      <c r="H256" s="139"/>
      <c r="I256" s="139"/>
      <c r="J256" s="139"/>
      <c r="K256" s="139"/>
      <c r="L256" s="139"/>
      <c r="M256" s="139"/>
      <c r="N256" s="139"/>
      <c r="O256" s="139"/>
      <c r="P256" s="139"/>
      <c r="Q256" s="139"/>
      <c r="R256" s="139"/>
      <c r="S256" s="139"/>
      <c r="T256" s="139"/>
      <c r="U256" s="139"/>
      <c r="V256" s="139"/>
      <c r="W256" s="139"/>
      <c r="X256" s="139"/>
      <c r="Y256" s="139"/>
      <c r="Z256" s="139"/>
      <c r="AA256" s="139"/>
      <c r="AB256" s="139"/>
      <c r="AC256" s="139"/>
      <c r="AD256" s="139"/>
      <c r="AE256" s="139"/>
      <c r="AF256" s="139"/>
      <c r="AG256" s="139"/>
      <c r="AH256" s="139"/>
      <c r="AI256" s="139"/>
      <c r="AJ256" s="139"/>
      <c r="AK256" s="139"/>
      <c r="AL256" s="139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9"/>
      <c r="AW256" s="139"/>
      <c r="AX256" s="139"/>
      <c r="AY256" s="139"/>
      <c r="AZ256" s="139"/>
      <c r="BA256" s="139"/>
    </row>
    <row r="257" spans="2:53" s="127" customFormat="1" x14ac:dyDescent="0.2">
      <c r="B257" s="138"/>
      <c r="C257" s="139"/>
      <c r="D257" s="139"/>
      <c r="E257" s="139"/>
      <c r="F257" s="139"/>
      <c r="G257" s="139"/>
      <c r="H257" s="139"/>
      <c r="I257" s="139"/>
      <c r="J257" s="139"/>
      <c r="K257" s="139"/>
      <c r="L257" s="139"/>
      <c r="M257" s="139"/>
      <c r="N257" s="139"/>
      <c r="O257" s="139"/>
      <c r="P257" s="139"/>
      <c r="Q257" s="139"/>
      <c r="R257" s="139"/>
      <c r="S257" s="139"/>
      <c r="T257" s="139"/>
      <c r="U257" s="139"/>
      <c r="V257" s="139"/>
      <c r="W257" s="139"/>
      <c r="X257" s="139"/>
      <c r="Y257" s="139"/>
      <c r="Z257" s="139"/>
      <c r="AA257" s="139"/>
      <c r="AB257" s="139"/>
      <c r="AC257" s="139"/>
      <c r="AD257" s="139"/>
      <c r="AE257" s="139"/>
      <c r="AF257" s="139"/>
      <c r="AG257" s="139"/>
      <c r="AH257" s="139"/>
      <c r="AI257" s="139"/>
      <c r="AJ257" s="139"/>
      <c r="AK257" s="139"/>
      <c r="AL257" s="139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9"/>
      <c r="AW257" s="139"/>
      <c r="AX257" s="139"/>
      <c r="AY257" s="139"/>
      <c r="AZ257" s="139"/>
      <c r="BA257" s="139"/>
    </row>
    <row r="258" spans="2:53" s="127" customFormat="1" x14ac:dyDescent="0.2">
      <c r="B258" s="138"/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139"/>
      <c r="AG258" s="139"/>
      <c r="AH258" s="139"/>
      <c r="AI258" s="139"/>
      <c r="AJ258" s="139"/>
      <c r="AK258" s="139"/>
      <c r="AL258" s="139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9"/>
      <c r="AW258" s="139"/>
      <c r="AX258" s="139"/>
      <c r="AY258" s="139"/>
      <c r="AZ258" s="139"/>
      <c r="BA258" s="139"/>
    </row>
    <row r="259" spans="2:53" s="127" customFormat="1" x14ac:dyDescent="0.2">
      <c r="B259" s="138"/>
      <c r="C259" s="139"/>
      <c r="D259" s="139"/>
      <c r="E259" s="139"/>
      <c r="F259" s="139"/>
      <c r="G259" s="139"/>
      <c r="H259" s="139"/>
      <c r="I259" s="139"/>
      <c r="J259" s="139"/>
      <c r="K259" s="139"/>
      <c r="L259" s="139"/>
      <c r="M259" s="139"/>
      <c r="N259" s="139"/>
      <c r="O259" s="139"/>
      <c r="P259" s="139"/>
      <c r="Q259" s="139"/>
      <c r="R259" s="139"/>
      <c r="S259" s="139"/>
      <c r="T259" s="139"/>
      <c r="U259" s="139"/>
      <c r="V259" s="139"/>
      <c r="W259" s="139"/>
      <c r="X259" s="139"/>
      <c r="Y259" s="139"/>
      <c r="Z259" s="139"/>
      <c r="AA259" s="139"/>
      <c r="AB259" s="139"/>
      <c r="AC259" s="139"/>
      <c r="AD259" s="139"/>
      <c r="AE259" s="139"/>
      <c r="AF259" s="139"/>
      <c r="AG259" s="139"/>
      <c r="AH259" s="139"/>
      <c r="AI259" s="139"/>
      <c r="AJ259" s="139"/>
      <c r="AK259" s="139"/>
      <c r="AL259" s="139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9"/>
      <c r="AW259" s="139"/>
      <c r="AX259" s="139"/>
      <c r="AY259" s="139"/>
      <c r="AZ259" s="139"/>
      <c r="BA259" s="139"/>
    </row>
    <row r="260" spans="2:53" s="127" customFormat="1" x14ac:dyDescent="0.2">
      <c r="B260" s="138"/>
      <c r="C260" s="139"/>
      <c r="D260" s="139"/>
      <c r="E260" s="139"/>
      <c r="F260" s="139"/>
      <c r="G260" s="139"/>
      <c r="H260" s="139"/>
      <c r="I260" s="139"/>
      <c r="J260" s="139"/>
      <c r="K260" s="139"/>
      <c r="L260" s="139"/>
      <c r="M260" s="139"/>
      <c r="N260" s="139"/>
      <c r="O260" s="139"/>
      <c r="P260" s="139"/>
      <c r="Q260" s="139"/>
      <c r="R260" s="139"/>
      <c r="S260" s="139"/>
      <c r="T260" s="139"/>
      <c r="U260" s="139"/>
      <c r="V260" s="139"/>
      <c r="W260" s="139"/>
      <c r="X260" s="139"/>
      <c r="Y260" s="139"/>
      <c r="Z260" s="139"/>
      <c r="AA260" s="139"/>
      <c r="AB260" s="139"/>
      <c r="AC260" s="139"/>
      <c r="AD260" s="139"/>
      <c r="AE260" s="139"/>
      <c r="AF260" s="139"/>
      <c r="AG260" s="139"/>
      <c r="AH260" s="139"/>
      <c r="AI260" s="139"/>
      <c r="AJ260" s="139"/>
      <c r="AK260" s="139"/>
      <c r="AL260" s="139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9"/>
      <c r="AW260" s="139"/>
      <c r="AX260" s="139"/>
      <c r="AY260" s="139"/>
      <c r="AZ260" s="139"/>
      <c r="BA260" s="139"/>
    </row>
    <row r="261" spans="2:53" s="127" customFormat="1" x14ac:dyDescent="0.2">
      <c r="B261" s="138"/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139"/>
      <c r="AG261" s="139"/>
      <c r="AH261" s="139"/>
      <c r="AI261" s="139"/>
      <c r="AJ261" s="139"/>
      <c r="AK261" s="139"/>
      <c r="AL261" s="139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9"/>
      <c r="AW261" s="139"/>
      <c r="AX261" s="139"/>
      <c r="AY261" s="139"/>
      <c r="AZ261" s="139"/>
      <c r="BA261" s="139"/>
    </row>
    <row r="262" spans="2:53" s="127" customFormat="1" x14ac:dyDescent="0.2">
      <c r="B262" s="138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  <c r="M262" s="139"/>
      <c r="N262" s="139"/>
      <c r="O262" s="139"/>
      <c r="P262" s="139"/>
      <c r="Q262" s="139"/>
      <c r="R262" s="139"/>
      <c r="S262" s="139"/>
      <c r="T262" s="139"/>
      <c r="U262" s="139"/>
      <c r="V262" s="139"/>
      <c r="W262" s="139"/>
      <c r="X262" s="139"/>
      <c r="Y262" s="139"/>
      <c r="Z262" s="139"/>
      <c r="AA262" s="139"/>
      <c r="AB262" s="139"/>
      <c r="AC262" s="139"/>
      <c r="AD262" s="139"/>
      <c r="AE262" s="139"/>
      <c r="AF262" s="139"/>
      <c r="AG262" s="139"/>
      <c r="AH262" s="139"/>
      <c r="AI262" s="139"/>
      <c r="AJ262" s="139"/>
      <c r="AK262" s="139"/>
      <c r="AL262" s="139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9"/>
      <c r="AW262" s="139"/>
      <c r="AX262" s="139"/>
      <c r="AY262" s="139"/>
      <c r="AZ262" s="139"/>
      <c r="BA262" s="139"/>
    </row>
    <row r="263" spans="2:53" s="127" customFormat="1" x14ac:dyDescent="0.2">
      <c r="B263" s="138"/>
      <c r="C263" s="139"/>
      <c r="D263" s="139"/>
      <c r="E263" s="139"/>
      <c r="F263" s="139"/>
      <c r="G263" s="139"/>
      <c r="H263" s="139"/>
      <c r="I263" s="139"/>
      <c r="J263" s="139"/>
      <c r="K263" s="139"/>
      <c r="L263" s="139"/>
      <c r="M263" s="139"/>
      <c r="N263" s="139"/>
      <c r="O263" s="139"/>
      <c r="P263" s="139"/>
      <c r="Q263" s="139"/>
      <c r="R263" s="139"/>
      <c r="S263" s="139"/>
      <c r="T263" s="139"/>
      <c r="U263" s="139"/>
      <c r="V263" s="139"/>
      <c r="W263" s="139"/>
      <c r="X263" s="139"/>
      <c r="Y263" s="139"/>
      <c r="Z263" s="139"/>
      <c r="AA263" s="139"/>
      <c r="AB263" s="139"/>
      <c r="AC263" s="139"/>
      <c r="AD263" s="139"/>
      <c r="AE263" s="139"/>
      <c r="AF263" s="139"/>
      <c r="AG263" s="139"/>
      <c r="AH263" s="139"/>
      <c r="AI263" s="139"/>
      <c r="AJ263" s="139"/>
      <c r="AK263" s="139"/>
      <c r="AL263" s="139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9"/>
      <c r="AW263" s="139"/>
      <c r="AX263" s="139"/>
      <c r="AY263" s="139"/>
      <c r="AZ263" s="139"/>
      <c r="BA263" s="139"/>
    </row>
    <row r="264" spans="2:53" s="127" customFormat="1" x14ac:dyDescent="0.2">
      <c r="B264" s="138"/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139"/>
      <c r="AG264" s="139"/>
      <c r="AH264" s="139"/>
      <c r="AI264" s="139"/>
      <c r="AJ264" s="139"/>
      <c r="AK264" s="139"/>
      <c r="AL264" s="139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9"/>
      <c r="AW264" s="139"/>
      <c r="AX264" s="139"/>
      <c r="AY264" s="139"/>
      <c r="AZ264" s="139"/>
      <c r="BA264" s="139"/>
    </row>
    <row r="265" spans="2:53" s="127" customFormat="1" x14ac:dyDescent="0.2">
      <c r="B265" s="138"/>
      <c r="C265" s="139"/>
      <c r="D265" s="139"/>
      <c r="E265" s="139"/>
      <c r="F265" s="139"/>
      <c r="G265" s="139"/>
      <c r="H265" s="139"/>
      <c r="I265" s="139"/>
      <c r="J265" s="139"/>
      <c r="K265" s="139"/>
      <c r="L265" s="139"/>
      <c r="M265" s="139"/>
      <c r="N265" s="139"/>
      <c r="O265" s="139"/>
      <c r="P265" s="139"/>
      <c r="Q265" s="139"/>
      <c r="R265" s="139"/>
      <c r="S265" s="139"/>
      <c r="T265" s="139"/>
      <c r="U265" s="139"/>
      <c r="V265" s="139"/>
      <c r="W265" s="139"/>
      <c r="X265" s="139"/>
      <c r="Y265" s="139"/>
      <c r="Z265" s="139"/>
      <c r="AA265" s="139"/>
      <c r="AB265" s="139"/>
      <c r="AC265" s="139"/>
      <c r="AD265" s="139"/>
      <c r="AE265" s="139"/>
      <c r="AF265" s="139"/>
      <c r="AG265" s="139"/>
      <c r="AH265" s="139"/>
      <c r="AI265" s="139"/>
      <c r="AJ265" s="139"/>
      <c r="AK265" s="139"/>
      <c r="AL265" s="139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9"/>
      <c r="AW265" s="139"/>
      <c r="AX265" s="139"/>
      <c r="AY265" s="139"/>
      <c r="AZ265" s="139"/>
      <c r="BA265" s="139"/>
    </row>
    <row r="266" spans="2:53" s="127" customFormat="1" x14ac:dyDescent="0.2">
      <c r="B266" s="138"/>
      <c r="C266" s="139"/>
      <c r="D266" s="139"/>
      <c r="E266" s="139"/>
      <c r="F266" s="139"/>
      <c r="G266" s="139"/>
      <c r="H266" s="139"/>
      <c r="I266" s="139"/>
      <c r="J266" s="139"/>
      <c r="K266" s="139"/>
      <c r="L266" s="139"/>
      <c r="M266" s="139"/>
      <c r="N266" s="139"/>
      <c r="O266" s="139"/>
      <c r="P266" s="139"/>
      <c r="Q266" s="139"/>
      <c r="R266" s="139"/>
      <c r="S266" s="139"/>
      <c r="T266" s="139"/>
      <c r="U266" s="139"/>
      <c r="V266" s="139"/>
      <c r="W266" s="139"/>
      <c r="X266" s="139"/>
      <c r="Y266" s="139"/>
      <c r="Z266" s="139"/>
      <c r="AA266" s="139"/>
      <c r="AB266" s="139"/>
      <c r="AC266" s="139"/>
      <c r="AD266" s="139"/>
      <c r="AE266" s="139"/>
      <c r="AF266" s="139"/>
      <c r="AG266" s="139"/>
      <c r="AH266" s="139"/>
      <c r="AI266" s="139"/>
      <c r="AJ266" s="139"/>
      <c r="AK266" s="139"/>
      <c r="AL266" s="139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9"/>
      <c r="AW266" s="139"/>
      <c r="AX266" s="139"/>
      <c r="AY266" s="139"/>
      <c r="AZ266" s="139"/>
      <c r="BA266" s="139"/>
    </row>
    <row r="267" spans="2:53" s="127" customFormat="1" x14ac:dyDescent="0.2">
      <c r="B267" s="138"/>
      <c r="C267" s="139"/>
      <c r="D267" s="139"/>
      <c r="E267" s="139"/>
      <c r="F267" s="139"/>
      <c r="G267" s="139"/>
      <c r="H267" s="139"/>
      <c r="I267" s="139"/>
      <c r="J267" s="139"/>
      <c r="K267" s="139"/>
      <c r="L267" s="139"/>
      <c r="M267" s="139"/>
      <c r="N267" s="139"/>
      <c r="O267" s="139"/>
      <c r="P267" s="139"/>
      <c r="Q267" s="139"/>
      <c r="R267" s="139"/>
      <c r="S267" s="139"/>
      <c r="T267" s="139"/>
      <c r="U267" s="139"/>
      <c r="V267" s="139"/>
      <c r="W267" s="139"/>
      <c r="X267" s="139"/>
      <c r="Y267" s="139"/>
      <c r="Z267" s="139"/>
      <c r="AA267" s="139"/>
      <c r="AB267" s="139"/>
      <c r="AC267" s="139"/>
      <c r="AD267" s="139"/>
      <c r="AE267" s="139"/>
      <c r="AF267" s="139"/>
      <c r="AG267" s="139"/>
      <c r="AH267" s="139"/>
      <c r="AI267" s="139"/>
      <c r="AJ267" s="139"/>
      <c r="AK267" s="139"/>
      <c r="AL267" s="139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9"/>
      <c r="AW267" s="139"/>
      <c r="AX267" s="139"/>
      <c r="AY267" s="139"/>
      <c r="AZ267" s="139"/>
      <c r="BA267" s="139"/>
    </row>
    <row r="268" spans="2:53" s="127" customFormat="1" x14ac:dyDescent="0.2">
      <c r="B268" s="138"/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139"/>
      <c r="AG268" s="139"/>
      <c r="AH268" s="139"/>
      <c r="AI268" s="139"/>
      <c r="AJ268" s="139"/>
      <c r="AK268" s="139"/>
      <c r="AL268" s="139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9"/>
      <c r="AW268" s="139"/>
      <c r="AX268" s="139"/>
      <c r="AY268" s="139"/>
      <c r="AZ268" s="139"/>
      <c r="BA268" s="139"/>
    </row>
    <row r="269" spans="2:53" s="127" customFormat="1" x14ac:dyDescent="0.2">
      <c r="B269" s="138"/>
      <c r="C269" s="139"/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39"/>
      <c r="Q269" s="139"/>
      <c r="R269" s="139"/>
      <c r="S269" s="139"/>
      <c r="T269" s="139"/>
      <c r="U269" s="139"/>
      <c r="V269" s="139"/>
      <c r="W269" s="139"/>
      <c r="X269" s="139"/>
      <c r="Y269" s="139"/>
      <c r="Z269" s="139"/>
      <c r="AA269" s="139"/>
      <c r="AB269" s="139"/>
      <c r="AC269" s="139"/>
      <c r="AD269" s="139"/>
      <c r="AE269" s="139"/>
      <c r="AF269" s="139"/>
      <c r="AG269" s="139"/>
      <c r="AH269" s="139"/>
      <c r="AI269" s="139"/>
      <c r="AJ269" s="139"/>
      <c r="AK269" s="139"/>
      <c r="AL269" s="139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9"/>
      <c r="AW269" s="139"/>
      <c r="AX269" s="139"/>
      <c r="AY269" s="139"/>
      <c r="AZ269" s="139"/>
      <c r="BA269" s="139"/>
    </row>
    <row r="270" spans="2:53" s="127" customFormat="1" x14ac:dyDescent="0.2">
      <c r="B270" s="138"/>
      <c r="C270" s="139"/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139"/>
      <c r="Q270" s="139"/>
      <c r="R270" s="139"/>
      <c r="S270" s="139"/>
      <c r="T270" s="139"/>
      <c r="U270" s="139"/>
      <c r="V270" s="139"/>
      <c r="W270" s="139"/>
      <c r="X270" s="139"/>
      <c r="Y270" s="139"/>
      <c r="Z270" s="139"/>
      <c r="AA270" s="139"/>
      <c r="AB270" s="139"/>
      <c r="AC270" s="139"/>
      <c r="AD270" s="139"/>
      <c r="AE270" s="139"/>
      <c r="AF270" s="139"/>
      <c r="AG270" s="139"/>
      <c r="AH270" s="139"/>
      <c r="AI270" s="139"/>
      <c r="AJ270" s="139"/>
      <c r="AK270" s="139"/>
      <c r="AL270" s="139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9"/>
      <c r="AW270" s="139"/>
      <c r="AX270" s="139"/>
      <c r="AY270" s="139"/>
      <c r="AZ270" s="139"/>
      <c r="BA270" s="139"/>
    </row>
    <row r="271" spans="2:53" s="127" customFormat="1" x14ac:dyDescent="0.2">
      <c r="B271" s="138"/>
      <c r="C271" s="139"/>
      <c r="D271" s="139"/>
      <c r="E271" s="139"/>
      <c r="F271" s="139"/>
      <c r="G271" s="139"/>
      <c r="H271" s="139"/>
      <c r="I271" s="139"/>
      <c r="J271" s="139"/>
      <c r="K271" s="139"/>
      <c r="L271" s="139"/>
      <c r="M271" s="139"/>
      <c r="N271" s="139"/>
      <c r="O271" s="139"/>
      <c r="P271" s="139"/>
      <c r="Q271" s="139"/>
      <c r="R271" s="139"/>
      <c r="S271" s="139"/>
      <c r="T271" s="139"/>
      <c r="U271" s="139"/>
      <c r="V271" s="139"/>
      <c r="W271" s="139"/>
      <c r="X271" s="139"/>
      <c r="Y271" s="139"/>
      <c r="Z271" s="139"/>
      <c r="AA271" s="139"/>
      <c r="AB271" s="139"/>
      <c r="AC271" s="139"/>
      <c r="AD271" s="139"/>
      <c r="AE271" s="139"/>
      <c r="AF271" s="139"/>
      <c r="AG271" s="139"/>
      <c r="AH271" s="139"/>
      <c r="AI271" s="139"/>
      <c r="AJ271" s="139"/>
      <c r="AK271" s="139"/>
      <c r="AL271" s="139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9"/>
      <c r="AW271" s="139"/>
      <c r="AX271" s="139"/>
      <c r="AY271" s="139"/>
      <c r="AZ271" s="139"/>
      <c r="BA271" s="139"/>
    </row>
    <row r="272" spans="2:53" s="127" customFormat="1" x14ac:dyDescent="0.2">
      <c r="B272" s="138"/>
      <c r="C272" s="139"/>
      <c r="D272" s="139"/>
      <c r="E272" s="139"/>
      <c r="F272" s="139"/>
      <c r="G272" s="139"/>
      <c r="H272" s="139"/>
      <c r="I272" s="139"/>
      <c r="J272" s="139"/>
      <c r="K272" s="139"/>
      <c r="L272" s="139"/>
      <c r="M272" s="139"/>
      <c r="N272" s="139"/>
      <c r="O272" s="139"/>
      <c r="P272" s="139"/>
      <c r="Q272" s="139"/>
      <c r="R272" s="139"/>
      <c r="S272" s="139"/>
      <c r="T272" s="139"/>
      <c r="U272" s="139"/>
      <c r="V272" s="139"/>
      <c r="W272" s="139"/>
      <c r="X272" s="139"/>
      <c r="Y272" s="139"/>
      <c r="Z272" s="139"/>
      <c r="AA272" s="139"/>
      <c r="AB272" s="139"/>
      <c r="AC272" s="139"/>
      <c r="AD272" s="139"/>
      <c r="AE272" s="139"/>
      <c r="AF272" s="139"/>
      <c r="AG272" s="139"/>
      <c r="AH272" s="139"/>
      <c r="AI272" s="139"/>
      <c r="AJ272" s="139"/>
      <c r="AK272" s="139"/>
      <c r="AL272" s="139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9"/>
      <c r="AW272" s="139"/>
      <c r="AX272" s="139"/>
      <c r="AY272" s="139"/>
      <c r="AZ272" s="139"/>
      <c r="BA272" s="139"/>
    </row>
    <row r="273" spans="2:53" s="127" customFormat="1" x14ac:dyDescent="0.2">
      <c r="B273" s="138"/>
      <c r="C273" s="139"/>
      <c r="D273" s="139"/>
      <c r="E273" s="139"/>
      <c r="F273" s="139"/>
      <c r="G273" s="139"/>
      <c r="H273" s="139"/>
      <c r="I273" s="139"/>
      <c r="J273" s="139"/>
      <c r="K273" s="139"/>
      <c r="L273" s="139"/>
      <c r="M273" s="139"/>
      <c r="N273" s="139"/>
      <c r="O273" s="139"/>
      <c r="P273" s="139"/>
      <c r="Q273" s="139"/>
      <c r="R273" s="139"/>
      <c r="S273" s="139"/>
      <c r="T273" s="139"/>
      <c r="U273" s="139"/>
      <c r="V273" s="139"/>
      <c r="W273" s="139"/>
      <c r="X273" s="139"/>
      <c r="Y273" s="139"/>
      <c r="Z273" s="139"/>
      <c r="AA273" s="139"/>
      <c r="AB273" s="139"/>
      <c r="AC273" s="139"/>
      <c r="AD273" s="139"/>
      <c r="AE273" s="139"/>
      <c r="AF273" s="139"/>
      <c r="AG273" s="139"/>
      <c r="AH273" s="139"/>
      <c r="AI273" s="139"/>
      <c r="AJ273" s="139"/>
      <c r="AK273" s="139"/>
      <c r="AL273" s="139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9"/>
      <c r="AW273" s="139"/>
      <c r="AX273" s="139"/>
      <c r="AY273" s="139"/>
      <c r="AZ273" s="139"/>
      <c r="BA273" s="139"/>
    </row>
    <row r="274" spans="2:53" s="127" customFormat="1" x14ac:dyDescent="0.2">
      <c r="B274" s="138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139"/>
      <c r="AG274" s="139"/>
      <c r="AH274" s="139"/>
      <c r="AI274" s="139"/>
      <c r="AJ274" s="139"/>
      <c r="AK274" s="139"/>
      <c r="AL274" s="139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9"/>
      <c r="AW274" s="139"/>
      <c r="AX274" s="139"/>
      <c r="AY274" s="139"/>
      <c r="AZ274" s="139"/>
      <c r="BA274" s="139"/>
    </row>
    <row r="275" spans="2:53" s="127" customFormat="1" x14ac:dyDescent="0.2">
      <c r="B275" s="138"/>
      <c r="C275" s="139"/>
      <c r="D275" s="139"/>
      <c r="E275" s="139"/>
      <c r="F275" s="139"/>
      <c r="G275" s="139"/>
      <c r="H275" s="139"/>
      <c r="I275" s="139"/>
      <c r="J275" s="139"/>
      <c r="K275" s="139"/>
      <c r="L275" s="139"/>
      <c r="M275" s="139"/>
      <c r="N275" s="139"/>
      <c r="O275" s="139"/>
      <c r="P275" s="139"/>
      <c r="Q275" s="139"/>
      <c r="R275" s="139"/>
      <c r="S275" s="139"/>
      <c r="T275" s="139"/>
      <c r="U275" s="139"/>
      <c r="V275" s="139"/>
      <c r="W275" s="139"/>
      <c r="X275" s="139"/>
      <c r="Y275" s="139"/>
      <c r="Z275" s="139"/>
      <c r="AA275" s="139"/>
      <c r="AB275" s="139"/>
      <c r="AC275" s="139"/>
      <c r="AD275" s="139"/>
      <c r="AE275" s="139"/>
      <c r="AF275" s="139"/>
      <c r="AG275" s="139"/>
      <c r="AH275" s="139"/>
      <c r="AI275" s="139"/>
      <c r="AJ275" s="139"/>
      <c r="AK275" s="139"/>
      <c r="AL275" s="139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9"/>
      <c r="AW275" s="139"/>
      <c r="AX275" s="139"/>
      <c r="AY275" s="139"/>
      <c r="AZ275" s="139"/>
      <c r="BA275" s="139"/>
    </row>
    <row r="276" spans="2:53" s="127" customFormat="1" x14ac:dyDescent="0.2">
      <c r="B276" s="138"/>
      <c r="C276" s="139"/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39"/>
      <c r="R276" s="139"/>
      <c r="S276" s="139"/>
      <c r="T276" s="139"/>
      <c r="U276" s="139"/>
      <c r="V276" s="139"/>
      <c r="W276" s="139"/>
      <c r="X276" s="139"/>
      <c r="Y276" s="139"/>
      <c r="Z276" s="139"/>
      <c r="AA276" s="139"/>
      <c r="AB276" s="139"/>
      <c r="AC276" s="139"/>
      <c r="AD276" s="139"/>
      <c r="AE276" s="139"/>
      <c r="AF276" s="139"/>
      <c r="AG276" s="139"/>
      <c r="AH276" s="139"/>
      <c r="AI276" s="139"/>
      <c r="AJ276" s="139"/>
      <c r="AK276" s="139"/>
      <c r="AL276" s="139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9"/>
      <c r="AW276" s="139"/>
      <c r="AX276" s="139"/>
      <c r="AY276" s="139"/>
      <c r="AZ276" s="139"/>
      <c r="BA276" s="139"/>
    </row>
    <row r="277" spans="2:53" s="127" customFormat="1" x14ac:dyDescent="0.2">
      <c r="B277" s="138"/>
      <c r="C277" s="139"/>
      <c r="D277" s="139"/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/>
      <c r="V277" s="139"/>
      <c r="W277" s="139"/>
      <c r="X277" s="139"/>
      <c r="Y277" s="139"/>
      <c r="Z277" s="139"/>
      <c r="AA277" s="139"/>
      <c r="AB277" s="139"/>
      <c r="AC277" s="139"/>
      <c r="AD277" s="139"/>
      <c r="AE277" s="139"/>
      <c r="AF277" s="139"/>
      <c r="AG277" s="139"/>
      <c r="AH277" s="139"/>
      <c r="AI277" s="139"/>
      <c r="AJ277" s="139"/>
      <c r="AK277" s="139"/>
      <c r="AL277" s="139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9"/>
      <c r="AW277" s="139"/>
      <c r="AX277" s="139"/>
      <c r="AY277" s="139"/>
      <c r="AZ277" s="139"/>
      <c r="BA277" s="139"/>
    </row>
    <row r="278" spans="2:53" s="127" customFormat="1" x14ac:dyDescent="0.2">
      <c r="B278" s="138"/>
      <c r="C278" s="139"/>
      <c r="D278" s="139"/>
      <c r="E278" s="139"/>
      <c r="F278" s="139"/>
      <c r="G278" s="139"/>
      <c r="H278" s="139"/>
      <c r="I278" s="139"/>
      <c r="J278" s="139"/>
      <c r="K278" s="139"/>
      <c r="L278" s="139"/>
      <c r="M278" s="139"/>
      <c r="N278" s="139"/>
      <c r="O278" s="139"/>
      <c r="P278" s="139"/>
      <c r="Q278" s="139"/>
      <c r="R278" s="139"/>
      <c r="S278" s="139"/>
      <c r="T278" s="139"/>
      <c r="U278" s="139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9"/>
      <c r="AW278" s="139"/>
      <c r="AX278" s="139"/>
      <c r="AY278" s="139"/>
      <c r="AZ278" s="139"/>
      <c r="BA278" s="139"/>
    </row>
    <row r="279" spans="2:53" s="127" customFormat="1" x14ac:dyDescent="0.2">
      <c r="B279" s="138"/>
      <c r="C279" s="139"/>
      <c r="D279" s="139"/>
      <c r="E279" s="139"/>
      <c r="F279" s="139"/>
      <c r="G279" s="139"/>
      <c r="H279" s="139"/>
      <c r="I279" s="139"/>
      <c r="J279" s="139"/>
      <c r="K279" s="139"/>
      <c r="L279" s="139"/>
      <c r="M279" s="139"/>
      <c r="N279" s="139"/>
      <c r="O279" s="139"/>
      <c r="P279" s="139"/>
      <c r="Q279" s="139"/>
      <c r="R279" s="139"/>
      <c r="S279" s="139"/>
      <c r="T279" s="139"/>
      <c r="U279" s="139"/>
      <c r="V279" s="139"/>
      <c r="W279" s="139"/>
      <c r="X279" s="139"/>
      <c r="Y279" s="139"/>
      <c r="Z279" s="139"/>
      <c r="AA279" s="139"/>
      <c r="AB279" s="139"/>
      <c r="AC279" s="139"/>
      <c r="AD279" s="139"/>
      <c r="AE279" s="139"/>
      <c r="AF279" s="139"/>
      <c r="AG279" s="139"/>
      <c r="AH279" s="139"/>
      <c r="AI279" s="139"/>
      <c r="AJ279" s="139"/>
      <c r="AK279" s="139"/>
      <c r="AL279" s="139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9"/>
      <c r="AW279" s="139"/>
      <c r="AX279" s="139"/>
      <c r="AY279" s="139"/>
      <c r="AZ279" s="139"/>
      <c r="BA279" s="139"/>
    </row>
    <row r="280" spans="2:53" s="127" customFormat="1" x14ac:dyDescent="0.2">
      <c r="B280" s="138"/>
      <c r="C280" s="139"/>
      <c r="D280" s="139"/>
      <c r="E280" s="139"/>
      <c r="F280" s="139"/>
      <c r="G280" s="139"/>
      <c r="H280" s="139"/>
      <c r="I280" s="139"/>
      <c r="J280" s="139"/>
      <c r="K280" s="139"/>
      <c r="L280" s="139"/>
      <c r="M280" s="139"/>
      <c r="N280" s="139"/>
      <c r="O280" s="139"/>
      <c r="P280" s="139"/>
      <c r="Q280" s="139"/>
      <c r="R280" s="139"/>
      <c r="S280" s="139"/>
      <c r="T280" s="139"/>
      <c r="U280" s="139"/>
      <c r="V280" s="139"/>
      <c r="W280" s="139"/>
      <c r="X280" s="139"/>
      <c r="Y280" s="139"/>
      <c r="Z280" s="139"/>
      <c r="AA280" s="139"/>
      <c r="AB280" s="139"/>
      <c r="AC280" s="139"/>
      <c r="AD280" s="139"/>
      <c r="AE280" s="139"/>
      <c r="AF280" s="139"/>
      <c r="AG280" s="139"/>
      <c r="AH280" s="139"/>
      <c r="AI280" s="139"/>
      <c r="AJ280" s="139"/>
      <c r="AK280" s="139"/>
      <c r="AL280" s="139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9"/>
      <c r="AW280" s="139"/>
      <c r="AX280" s="139"/>
      <c r="AY280" s="139"/>
      <c r="AZ280" s="139"/>
      <c r="BA280" s="139"/>
    </row>
    <row r="281" spans="2:53" s="127" customFormat="1" x14ac:dyDescent="0.2">
      <c r="B281" s="138"/>
      <c r="C281" s="139"/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  <c r="N281" s="139"/>
      <c r="O281" s="139"/>
      <c r="P281" s="139"/>
      <c r="Q281" s="139"/>
      <c r="R281" s="139"/>
      <c r="S281" s="139"/>
      <c r="T281" s="139"/>
      <c r="U281" s="139"/>
      <c r="V281" s="139"/>
      <c r="W281" s="139"/>
      <c r="X281" s="139"/>
      <c r="Y281" s="139"/>
      <c r="Z281" s="139"/>
      <c r="AA281" s="139"/>
      <c r="AB281" s="139"/>
      <c r="AC281" s="139"/>
      <c r="AD281" s="139"/>
      <c r="AE281" s="139"/>
      <c r="AF281" s="139"/>
      <c r="AG281" s="139"/>
      <c r="AH281" s="139"/>
      <c r="AI281" s="139"/>
      <c r="AJ281" s="139"/>
      <c r="AK281" s="139"/>
      <c r="AL281" s="139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9"/>
      <c r="AW281" s="139"/>
      <c r="AX281" s="139"/>
      <c r="AY281" s="139"/>
      <c r="AZ281" s="139"/>
      <c r="BA281" s="139"/>
    </row>
    <row r="282" spans="2:53" s="127" customFormat="1" x14ac:dyDescent="0.2">
      <c r="B282" s="138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39"/>
      <c r="AH282" s="139"/>
      <c r="AI282" s="139"/>
      <c r="AJ282" s="139"/>
      <c r="AK282" s="139"/>
      <c r="AL282" s="139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9"/>
      <c r="AW282" s="139"/>
      <c r="AX282" s="139"/>
      <c r="AY282" s="139"/>
      <c r="AZ282" s="139"/>
      <c r="BA282" s="139"/>
    </row>
    <row r="283" spans="2:53" s="127" customFormat="1" x14ac:dyDescent="0.2">
      <c r="B283" s="138"/>
      <c r="C283" s="139"/>
      <c r="D283" s="139"/>
      <c r="E283" s="139"/>
      <c r="F283" s="139"/>
      <c r="G283" s="139"/>
      <c r="H283" s="139"/>
      <c r="I283" s="139"/>
      <c r="J283" s="139"/>
      <c r="K283" s="139"/>
      <c r="L283" s="139"/>
      <c r="M283" s="139"/>
      <c r="N283" s="139"/>
      <c r="O283" s="139"/>
      <c r="P283" s="139"/>
      <c r="Q283" s="139"/>
      <c r="R283" s="139"/>
      <c r="S283" s="139"/>
      <c r="T283" s="139"/>
      <c r="U283" s="139"/>
      <c r="V283" s="139"/>
      <c r="W283" s="139"/>
      <c r="X283" s="139"/>
      <c r="Y283" s="139"/>
      <c r="Z283" s="139"/>
      <c r="AA283" s="139"/>
      <c r="AB283" s="139"/>
      <c r="AC283" s="139"/>
      <c r="AD283" s="139"/>
      <c r="AE283" s="139"/>
      <c r="AF283" s="139"/>
      <c r="AG283" s="139"/>
      <c r="AH283" s="139"/>
      <c r="AI283" s="139"/>
      <c r="AJ283" s="139"/>
      <c r="AK283" s="139"/>
      <c r="AL283" s="139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9"/>
      <c r="AW283" s="139"/>
      <c r="AX283" s="139"/>
      <c r="AY283" s="139"/>
      <c r="AZ283" s="139"/>
      <c r="BA283" s="139"/>
    </row>
    <row r="284" spans="2:53" s="127" customFormat="1" x14ac:dyDescent="0.2">
      <c r="B284" s="138"/>
      <c r="C284" s="139"/>
      <c r="D284" s="139"/>
      <c r="E284" s="139"/>
      <c r="F284" s="139"/>
      <c r="G284" s="139"/>
      <c r="H284" s="139"/>
      <c r="I284" s="139"/>
      <c r="J284" s="139"/>
      <c r="K284" s="139"/>
      <c r="L284" s="139"/>
      <c r="M284" s="139"/>
      <c r="N284" s="139"/>
      <c r="O284" s="139"/>
      <c r="P284" s="139"/>
      <c r="Q284" s="139"/>
      <c r="R284" s="139"/>
      <c r="S284" s="139"/>
      <c r="T284" s="139"/>
      <c r="U284" s="139"/>
      <c r="V284" s="139"/>
      <c r="W284" s="139"/>
      <c r="X284" s="139"/>
      <c r="Y284" s="139"/>
      <c r="Z284" s="139"/>
      <c r="AA284" s="139"/>
      <c r="AB284" s="139"/>
      <c r="AC284" s="139"/>
      <c r="AD284" s="139"/>
      <c r="AE284" s="139"/>
      <c r="AF284" s="139"/>
      <c r="AG284" s="139"/>
      <c r="AH284" s="139"/>
      <c r="AI284" s="139"/>
      <c r="AJ284" s="139"/>
      <c r="AK284" s="139"/>
      <c r="AL284" s="139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9"/>
      <c r="AW284" s="139"/>
      <c r="AX284" s="139"/>
      <c r="AY284" s="139"/>
      <c r="AZ284" s="139"/>
      <c r="BA284" s="139"/>
    </row>
    <row r="285" spans="2:53" s="127" customFormat="1" x14ac:dyDescent="0.2">
      <c r="B285" s="138"/>
      <c r="C285" s="139"/>
      <c r="D285" s="139"/>
      <c r="E285" s="139"/>
      <c r="F285" s="139"/>
      <c r="G285" s="139"/>
      <c r="H285" s="139"/>
      <c r="I285" s="139"/>
      <c r="J285" s="139"/>
      <c r="K285" s="139"/>
      <c r="L285" s="139"/>
      <c r="M285" s="139"/>
      <c r="N285" s="139"/>
      <c r="O285" s="139"/>
      <c r="P285" s="139"/>
      <c r="Q285" s="139"/>
      <c r="R285" s="139"/>
      <c r="S285" s="139"/>
      <c r="T285" s="139"/>
      <c r="U285" s="139"/>
      <c r="V285" s="139"/>
      <c r="W285" s="139"/>
      <c r="X285" s="139"/>
      <c r="Y285" s="139"/>
      <c r="Z285" s="139"/>
      <c r="AA285" s="139"/>
      <c r="AB285" s="139"/>
      <c r="AC285" s="139"/>
      <c r="AD285" s="139"/>
      <c r="AE285" s="139"/>
      <c r="AF285" s="139"/>
      <c r="AG285" s="139"/>
      <c r="AH285" s="139"/>
      <c r="AI285" s="139"/>
      <c r="AJ285" s="139"/>
      <c r="AK285" s="139"/>
      <c r="AL285" s="139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9"/>
      <c r="AW285" s="139"/>
      <c r="AX285" s="139"/>
      <c r="AY285" s="139"/>
      <c r="AZ285" s="139"/>
      <c r="BA285" s="139"/>
    </row>
    <row r="286" spans="2:53" s="127" customFormat="1" x14ac:dyDescent="0.2">
      <c r="B286" s="138"/>
      <c r="C286" s="139"/>
      <c r="D286" s="139"/>
      <c r="E286" s="139"/>
      <c r="F286" s="139"/>
      <c r="G286" s="139"/>
      <c r="H286" s="139"/>
      <c r="I286" s="139"/>
      <c r="J286" s="139"/>
      <c r="K286" s="139"/>
      <c r="L286" s="139"/>
      <c r="M286" s="139"/>
      <c r="N286" s="139"/>
      <c r="O286" s="139"/>
      <c r="P286" s="139"/>
      <c r="Q286" s="139"/>
      <c r="R286" s="139"/>
      <c r="S286" s="139"/>
      <c r="T286" s="139"/>
      <c r="U286" s="139"/>
      <c r="V286" s="139"/>
      <c r="W286" s="139"/>
      <c r="X286" s="139"/>
      <c r="Y286" s="139"/>
      <c r="Z286" s="139"/>
      <c r="AA286" s="139"/>
      <c r="AB286" s="139"/>
      <c r="AC286" s="139"/>
      <c r="AD286" s="139"/>
      <c r="AE286" s="139"/>
      <c r="AF286" s="139"/>
      <c r="AG286" s="139"/>
      <c r="AH286" s="139"/>
      <c r="AI286" s="139"/>
      <c r="AJ286" s="139"/>
      <c r="AK286" s="139"/>
      <c r="AL286" s="139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9"/>
      <c r="AW286" s="139"/>
      <c r="AX286" s="139"/>
      <c r="AY286" s="139"/>
      <c r="AZ286" s="139"/>
      <c r="BA286" s="139"/>
    </row>
    <row r="287" spans="2:53" s="127" customFormat="1" x14ac:dyDescent="0.2">
      <c r="B287" s="138"/>
      <c r="C287" s="139"/>
      <c r="D287" s="139"/>
      <c r="E287" s="139"/>
      <c r="F287" s="139"/>
      <c r="G287" s="139"/>
      <c r="H287" s="139"/>
      <c r="I287" s="139"/>
      <c r="J287" s="139"/>
      <c r="K287" s="139"/>
      <c r="L287" s="139"/>
      <c r="M287" s="139"/>
      <c r="N287" s="139"/>
      <c r="O287" s="139"/>
      <c r="P287" s="139"/>
      <c r="Q287" s="139"/>
      <c r="R287" s="139"/>
      <c r="S287" s="139"/>
      <c r="T287" s="139"/>
      <c r="U287" s="139"/>
      <c r="V287" s="139"/>
      <c r="W287" s="139"/>
      <c r="X287" s="139"/>
      <c r="Y287" s="139"/>
      <c r="Z287" s="139"/>
      <c r="AA287" s="139"/>
      <c r="AB287" s="139"/>
      <c r="AC287" s="139"/>
      <c r="AD287" s="139"/>
      <c r="AE287" s="139"/>
      <c r="AF287" s="139"/>
      <c r="AG287" s="139"/>
      <c r="AH287" s="139"/>
      <c r="AI287" s="139"/>
      <c r="AJ287" s="139"/>
      <c r="AK287" s="139"/>
      <c r="AL287" s="139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9"/>
      <c r="AW287" s="139"/>
      <c r="AX287" s="139"/>
      <c r="AY287" s="139"/>
      <c r="AZ287" s="139"/>
      <c r="BA287" s="139"/>
    </row>
    <row r="288" spans="2:53" s="127" customFormat="1" x14ac:dyDescent="0.2">
      <c r="B288" s="138"/>
      <c r="C288" s="139"/>
      <c r="D288" s="139"/>
      <c r="E288" s="139"/>
      <c r="F288" s="139"/>
      <c r="G288" s="139"/>
      <c r="H288" s="139"/>
      <c r="I288" s="139"/>
      <c r="J288" s="139"/>
      <c r="K288" s="139"/>
      <c r="L288" s="139"/>
      <c r="M288" s="139"/>
      <c r="N288" s="139"/>
      <c r="O288" s="139"/>
      <c r="P288" s="139"/>
      <c r="Q288" s="139"/>
      <c r="R288" s="139"/>
      <c r="S288" s="139"/>
      <c r="T288" s="139"/>
      <c r="U288" s="139"/>
      <c r="V288" s="139"/>
      <c r="W288" s="139"/>
      <c r="X288" s="139"/>
      <c r="Y288" s="139"/>
      <c r="Z288" s="139"/>
      <c r="AA288" s="139"/>
      <c r="AB288" s="139"/>
      <c r="AC288" s="139"/>
      <c r="AD288" s="139"/>
      <c r="AE288" s="139"/>
      <c r="AF288" s="139"/>
      <c r="AG288" s="139"/>
      <c r="AH288" s="139"/>
      <c r="AI288" s="139"/>
      <c r="AJ288" s="139"/>
      <c r="AK288" s="139"/>
      <c r="AL288" s="139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9"/>
      <c r="AW288" s="139"/>
      <c r="AX288" s="139"/>
      <c r="AY288" s="139"/>
      <c r="AZ288" s="139"/>
      <c r="BA288" s="139"/>
    </row>
    <row r="289" spans="2:53" s="127" customFormat="1" x14ac:dyDescent="0.2">
      <c r="B289" s="138"/>
      <c r="C289" s="139"/>
      <c r="D289" s="139"/>
      <c r="E289" s="139"/>
      <c r="F289" s="139"/>
      <c r="G289" s="139"/>
      <c r="H289" s="139"/>
      <c r="I289" s="139"/>
      <c r="J289" s="139"/>
      <c r="K289" s="139"/>
      <c r="L289" s="139"/>
      <c r="M289" s="139"/>
      <c r="N289" s="139"/>
      <c r="O289" s="139"/>
      <c r="P289" s="139"/>
      <c r="Q289" s="139"/>
      <c r="R289" s="139"/>
      <c r="S289" s="139"/>
      <c r="T289" s="139"/>
      <c r="U289" s="139"/>
      <c r="V289" s="139"/>
      <c r="W289" s="139"/>
      <c r="X289" s="139"/>
      <c r="Y289" s="139"/>
      <c r="Z289" s="139"/>
      <c r="AA289" s="139"/>
      <c r="AB289" s="139"/>
      <c r="AC289" s="139"/>
      <c r="AD289" s="139"/>
      <c r="AE289" s="139"/>
      <c r="AF289" s="139"/>
      <c r="AG289" s="139"/>
      <c r="AH289" s="139"/>
      <c r="AI289" s="139"/>
      <c r="AJ289" s="139"/>
      <c r="AK289" s="139"/>
      <c r="AL289" s="139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9"/>
      <c r="AW289" s="139"/>
      <c r="AX289" s="139"/>
      <c r="AY289" s="139"/>
      <c r="AZ289" s="139"/>
      <c r="BA289" s="139"/>
    </row>
    <row r="290" spans="2:53" s="127" customFormat="1" x14ac:dyDescent="0.2">
      <c r="B290" s="138"/>
      <c r="C290" s="139"/>
      <c r="D290" s="139"/>
      <c r="E290" s="139"/>
      <c r="F290" s="139"/>
      <c r="G290" s="139"/>
      <c r="H290" s="139"/>
      <c r="I290" s="139"/>
      <c r="J290" s="139"/>
      <c r="K290" s="139"/>
      <c r="L290" s="139"/>
      <c r="M290" s="139"/>
      <c r="N290" s="139"/>
      <c r="O290" s="139"/>
      <c r="P290" s="139"/>
      <c r="Q290" s="139"/>
      <c r="R290" s="139"/>
      <c r="S290" s="139"/>
      <c r="T290" s="139"/>
      <c r="U290" s="139"/>
      <c r="V290" s="139"/>
      <c r="W290" s="139"/>
      <c r="X290" s="139"/>
      <c r="Y290" s="139"/>
      <c r="Z290" s="139"/>
      <c r="AA290" s="139"/>
      <c r="AB290" s="139"/>
      <c r="AC290" s="139"/>
      <c r="AD290" s="139"/>
      <c r="AE290" s="139"/>
      <c r="AF290" s="139"/>
      <c r="AG290" s="139"/>
      <c r="AH290" s="139"/>
      <c r="AI290" s="139"/>
      <c r="AJ290" s="139"/>
      <c r="AK290" s="139"/>
      <c r="AL290" s="139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9"/>
      <c r="AW290" s="139"/>
      <c r="AX290" s="139"/>
      <c r="AY290" s="139"/>
      <c r="AZ290" s="139"/>
      <c r="BA290" s="139"/>
    </row>
    <row r="291" spans="2:53" s="127" customFormat="1" x14ac:dyDescent="0.2">
      <c r="B291" s="138"/>
      <c r="C291" s="139"/>
      <c r="D291" s="139"/>
      <c r="E291" s="139"/>
      <c r="F291" s="139"/>
      <c r="G291" s="139"/>
      <c r="H291" s="139"/>
      <c r="I291" s="139"/>
      <c r="J291" s="139"/>
      <c r="K291" s="139"/>
      <c r="L291" s="139"/>
      <c r="M291" s="139"/>
      <c r="N291" s="139"/>
      <c r="O291" s="139"/>
      <c r="P291" s="139"/>
      <c r="Q291" s="139"/>
      <c r="R291" s="139"/>
      <c r="S291" s="139"/>
      <c r="T291" s="139"/>
      <c r="U291" s="139"/>
      <c r="V291" s="139"/>
      <c r="W291" s="139"/>
      <c r="X291" s="139"/>
      <c r="Y291" s="139"/>
      <c r="Z291" s="139"/>
      <c r="AA291" s="139"/>
      <c r="AB291" s="139"/>
      <c r="AC291" s="139"/>
      <c r="AD291" s="139"/>
      <c r="AE291" s="139"/>
      <c r="AF291" s="139"/>
      <c r="AG291" s="139"/>
      <c r="AH291" s="139"/>
      <c r="AI291" s="139"/>
      <c r="AJ291" s="139"/>
      <c r="AK291" s="139"/>
      <c r="AL291" s="139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9"/>
      <c r="AW291" s="139"/>
      <c r="AX291" s="139"/>
      <c r="AY291" s="139"/>
      <c r="AZ291" s="139"/>
      <c r="BA291" s="139"/>
    </row>
    <row r="292" spans="2:53" s="127" customFormat="1" x14ac:dyDescent="0.2">
      <c r="B292" s="138"/>
      <c r="C292" s="139"/>
      <c r="D292" s="139"/>
      <c r="E292" s="139"/>
      <c r="F292" s="139"/>
      <c r="G292" s="139"/>
      <c r="H292" s="139"/>
      <c r="I292" s="139"/>
      <c r="J292" s="139"/>
      <c r="K292" s="139"/>
      <c r="L292" s="139"/>
      <c r="M292" s="139"/>
      <c r="N292" s="139"/>
      <c r="O292" s="139"/>
      <c r="P292" s="139"/>
      <c r="Q292" s="139"/>
      <c r="R292" s="139"/>
      <c r="S292" s="139"/>
      <c r="T292" s="139"/>
      <c r="U292" s="139"/>
      <c r="V292" s="139"/>
      <c r="W292" s="139"/>
      <c r="X292" s="139"/>
      <c r="Y292" s="139"/>
      <c r="Z292" s="139"/>
      <c r="AA292" s="139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39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9"/>
      <c r="AW292" s="139"/>
      <c r="AX292" s="139"/>
      <c r="AY292" s="139"/>
      <c r="AZ292" s="139"/>
      <c r="BA292" s="139"/>
    </row>
    <row r="293" spans="2:53" s="127" customFormat="1" x14ac:dyDescent="0.2">
      <c r="B293" s="138"/>
      <c r="C293" s="139"/>
      <c r="D293" s="139"/>
      <c r="E293" s="139"/>
      <c r="F293" s="139"/>
      <c r="G293" s="139"/>
      <c r="H293" s="139"/>
      <c r="I293" s="139"/>
      <c r="J293" s="139"/>
      <c r="K293" s="139"/>
      <c r="L293" s="139"/>
      <c r="M293" s="139"/>
      <c r="N293" s="139"/>
      <c r="O293" s="139"/>
      <c r="P293" s="139"/>
      <c r="Q293" s="139"/>
      <c r="R293" s="139"/>
      <c r="S293" s="139"/>
      <c r="T293" s="139"/>
      <c r="U293" s="139"/>
      <c r="V293" s="139"/>
      <c r="W293" s="139"/>
      <c r="X293" s="139"/>
      <c r="Y293" s="139"/>
      <c r="Z293" s="139"/>
      <c r="AA293" s="139"/>
      <c r="AB293" s="139"/>
      <c r="AC293" s="139"/>
      <c r="AD293" s="139"/>
      <c r="AE293" s="139"/>
      <c r="AF293" s="139"/>
      <c r="AG293" s="139"/>
      <c r="AH293" s="139"/>
      <c r="AI293" s="139"/>
      <c r="AJ293" s="139"/>
      <c r="AK293" s="139"/>
      <c r="AL293" s="139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9"/>
      <c r="AW293" s="139"/>
      <c r="AX293" s="139"/>
      <c r="AY293" s="139"/>
      <c r="AZ293" s="139"/>
      <c r="BA293" s="139"/>
    </row>
    <row r="294" spans="2:53" s="127" customFormat="1" x14ac:dyDescent="0.2">
      <c r="B294" s="138"/>
      <c r="C294" s="139"/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39"/>
      <c r="O294" s="139"/>
      <c r="P294" s="139"/>
      <c r="Q294" s="139"/>
      <c r="R294" s="139"/>
      <c r="S294" s="139"/>
      <c r="T294" s="139"/>
      <c r="U294" s="139"/>
      <c r="V294" s="139"/>
      <c r="W294" s="139"/>
      <c r="X294" s="139"/>
      <c r="Y294" s="139"/>
      <c r="Z294" s="139"/>
      <c r="AA294" s="139"/>
      <c r="AB294" s="139"/>
      <c r="AC294" s="139"/>
      <c r="AD294" s="139"/>
      <c r="AE294" s="139"/>
      <c r="AF294" s="139"/>
      <c r="AG294" s="139"/>
      <c r="AH294" s="139"/>
      <c r="AI294" s="139"/>
      <c r="AJ294" s="139"/>
      <c r="AK294" s="139"/>
      <c r="AL294" s="139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9"/>
      <c r="AW294" s="139"/>
      <c r="AX294" s="139"/>
      <c r="AY294" s="139"/>
      <c r="AZ294" s="139"/>
      <c r="BA294" s="139"/>
    </row>
    <row r="295" spans="2:53" s="127" customFormat="1" x14ac:dyDescent="0.2">
      <c r="B295" s="138"/>
      <c r="C295" s="139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39"/>
      <c r="O295" s="139"/>
      <c r="P295" s="139"/>
      <c r="Q295" s="139"/>
      <c r="R295" s="139"/>
      <c r="S295" s="139"/>
      <c r="T295" s="139"/>
      <c r="U295" s="139"/>
      <c r="V295" s="139"/>
      <c r="W295" s="139"/>
      <c r="X295" s="139"/>
      <c r="Y295" s="139"/>
      <c r="Z295" s="139"/>
      <c r="AA295" s="139"/>
      <c r="AB295" s="139"/>
      <c r="AC295" s="139"/>
      <c r="AD295" s="139"/>
      <c r="AE295" s="139"/>
      <c r="AF295" s="139"/>
      <c r="AG295" s="139"/>
      <c r="AH295" s="139"/>
      <c r="AI295" s="139"/>
      <c r="AJ295" s="139"/>
      <c r="AK295" s="139"/>
      <c r="AL295" s="139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9"/>
      <c r="AW295" s="139"/>
      <c r="AX295" s="139"/>
      <c r="AY295" s="139"/>
      <c r="AZ295" s="139"/>
      <c r="BA295" s="139"/>
    </row>
    <row r="296" spans="2:53" s="127" customFormat="1" x14ac:dyDescent="0.2">
      <c r="B296" s="138"/>
      <c r="C296" s="139"/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39"/>
      <c r="O296" s="139"/>
      <c r="P296" s="139"/>
      <c r="Q296" s="139"/>
      <c r="R296" s="139"/>
      <c r="S296" s="139"/>
      <c r="T296" s="139"/>
      <c r="U296" s="139"/>
      <c r="V296" s="139"/>
      <c r="W296" s="139"/>
      <c r="X296" s="139"/>
      <c r="Y296" s="139"/>
      <c r="Z296" s="139"/>
      <c r="AA296" s="139"/>
      <c r="AB296" s="139"/>
      <c r="AC296" s="139"/>
      <c r="AD296" s="139"/>
      <c r="AE296" s="139"/>
      <c r="AF296" s="139"/>
      <c r="AG296" s="139"/>
      <c r="AH296" s="139"/>
      <c r="AI296" s="139"/>
      <c r="AJ296" s="139"/>
      <c r="AK296" s="139"/>
      <c r="AL296" s="139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9"/>
      <c r="AW296" s="139"/>
      <c r="AX296" s="139"/>
      <c r="AY296" s="139"/>
      <c r="AZ296" s="139"/>
      <c r="BA296" s="139"/>
    </row>
    <row r="297" spans="2:53" s="127" customFormat="1" x14ac:dyDescent="0.2">
      <c r="B297" s="138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  <c r="M297" s="139"/>
      <c r="N297" s="139"/>
      <c r="O297" s="139"/>
      <c r="P297" s="139"/>
      <c r="Q297" s="139"/>
      <c r="R297" s="139"/>
      <c r="S297" s="139"/>
      <c r="T297" s="139"/>
      <c r="U297" s="139"/>
      <c r="V297" s="139"/>
      <c r="W297" s="139"/>
      <c r="X297" s="139"/>
      <c r="Y297" s="139"/>
      <c r="Z297" s="139"/>
      <c r="AA297" s="139"/>
      <c r="AB297" s="139"/>
      <c r="AC297" s="139"/>
      <c r="AD297" s="139"/>
      <c r="AE297" s="139"/>
      <c r="AF297" s="139"/>
      <c r="AG297" s="139"/>
      <c r="AH297" s="139"/>
      <c r="AI297" s="139"/>
      <c r="AJ297" s="139"/>
      <c r="AK297" s="139"/>
      <c r="AL297" s="139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9"/>
      <c r="AW297" s="139"/>
      <c r="AX297" s="139"/>
      <c r="AY297" s="139"/>
      <c r="AZ297" s="139"/>
      <c r="BA297" s="139"/>
    </row>
    <row r="298" spans="2:53" s="127" customFormat="1" x14ac:dyDescent="0.2">
      <c r="B298" s="138"/>
      <c r="C298" s="139"/>
      <c r="D298" s="139"/>
      <c r="E298" s="139"/>
      <c r="F298" s="139"/>
      <c r="G298" s="139"/>
      <c r="H298" s="139"/>
      <c r="I298" s="139"/>
      <c r="J298" s="139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/>
      <c r="U298" s="139"/>
      <c r="V298" s="139"/>
      <c r="W298" s="139"/>
      <c r="X298" s="139"/>
      <c r="Y298" s="139"/>
      <c r="Z298" s="139"/>
      <c r="AA298" s="139"/>
      <c r="AB298" s="139"/>
      <c r="AC298" s="139"/>
      <c r="AD298" s="139"/>
      <c r="AE298" s="139"/>
      <c r="AF298" s="139"/>
      <c r="AG298" s="139"/>
      <c r="AH298" s="139"/>
      <c r="AI298" s="139"/>
      <c r="AJ298" s="139"/>
      <c r="AK298" s="139"/>
      <c r="AL298" s="139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9"/>
      <c r="AW298" s="139"/>
      <c r="AX298" s="139"/>
      <c r="AY298" s="139"/>
      <c r="AZ298" s="139"/>
      <c r="BA298" s="139"/>
    </row>
    <row r="299" spans="2:53" s="127" customFormat="1" x14ac:dyDescent="0.2">
      <c r="B299" s="138"/>
      <c r="C299" s="139"/>
      <c r="D299" s="139"/>
      <c r="E299" s="139"/>
      <c r="F299" s="139"/>
      <c r="G299" s="139"/>
      <c r="H299" s="139"/>
      <c r="I299" s="139"/>
      <c r="J299" s="139"/>
      <c r="K299" s="139"/>
      <c r="L299" s="139"/>
      <c r="M299" s="139"/>
      <c r="N299" s="139"/>
      <c r="O299" s="139"/>
      <c r="P299" s="139"/>
      <c r="Q299" s="139"/>
      <c r="R299" s="139"/>
      <c r="S299" s="139"/>
      <c r="T299" s="139"/>
      <c r="U299" s="139"/>
      <c r="V299" s="139"/>
      <c r="W299" s="139"/>
      <c r="X299" s="139"/>
      <c r="Y299" s="139"/>
      <c r="Z299" s="139"/>
      <c r="AA299" s="139"/>
      <c r="AB299" s="139"/>
      <c r="AC299" s="139"/>
      <c r="AD299" s="139"/>
      <c r="AE299" s="139"/>
      <c r="AF299" s="139"/>
      <c r="AG299" s="139"/>
      <c r="AH299" s="139"/>
      <c r="AI299" s="139"/>
      <c r="AJ299" s="139"/>
      <c r="AK299" s="139"/>
      <c r="AL299" s="139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9"/>
      <c r="AW299" s="139"/>
      <c r="AX299" s="139"/>
      <c r="AY299" s="139"/>
      <c r="AZ299" s="139"/>
      <c r="BA299" s="139"/>
    </row>
    <row r="300" spans="2:53" s="127" customFormat="1" x14ac:dyDescent="0.2">
      <c r="B300" s="138"/>
      <c r="C300" s="139"/>
      <c r="D300" s="139"/>
      <c r="E300" s="139"/>
      <c r="F300" s="139"/>
      <c r="G300" s="139"/>
      <c r="H300" s="139"/>
      <c r="I300" s="139"/>
      <c r="J300" s="139"/>
      <c r="K300" s="139"/>
      <c r="L300" s="139"/>
      <c r="M300" s="139"/>
      <c r="N300" s="139"/>
      <c r="O300" s="139"/>
      <c r="P300" s="139"/>
      <c r="Q300" s="139"/>
      <c r="R300" s="139"/>
      <c r="S300" s="139"/>
      <c r="T300" s="139"/>
      <c r="U300" s="139"/>
      <c r="V300" s="139"/>
      <c r="W300" s="139"/>
      <c r="X300" s="139"/>
      <c r="Y300" s="139"/>
      <c r="Z300" s="139"/>
      <c r="AA300" s="139"/>
      <c r="AB300" s="139"/>
      <c r="AC300" s="139"/>
      <c r="AD300" s="139"/>
      <c r="AE300" s="139"/>
      <c r="AF300" s="139"/>
      <c r="AG300" s="139"/>
      <c r="AH300" s="139"/>
      <c r="AI300" s="139"/>
      <c r="AJ300" s="139"/>
      <c r="AK300" s="139"/>
      <c r="AL300" s="139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9"/>
      <c r="AW300" s="139"/>
      <c r="AX300" s="139"/>
      <c r="AY300" s="139"/>
      <c r="AZ300" s="139"/>
      <c r="BA300" s="139"/>
    </row>
    <row r="301" spans="2:53" s="127" customFormat="1" x14ac:dyDescent="0.2">
      <c r="B301" s="138"/>
      <c r="C301" s="139"/>
      <c r="D301" s="139"/>
      <c r="E301" s="139"/>
      <c r="F301" s="139"/>
      <c r="G301" s="139"/>
      <c r="H301" s="139"/>
      <c r="I301" s="139"/>
      <c r="J301" s="139"/>
      <c r="K301" s="139"/>
      <c r="L301" s="139"/>
      <c r="M301" s="139"/>
      <c r="N301" s="139"/>
      <c r="O301" s="139"/>
      <c r="P301" s="139"/>
      <c r="Q301" s="139"/>
      <c r="R301" s="139"/>
      <c r="S301" s="139"/>
      <c r="T301" s="139"/>
      <c r="U301" s="139"/>
      <c r="V301" s="139"/>
      <c r="W301" s="139"/>
      <c r="X301" s="139"/>
      <c r="Y301" s="139"/>
      <c r="Z301" s="139"/>
      <c r="AA301" s="139"/>
      <c r="AB301" s="139"/>
      <c r="AC301" s="139"/>
      <c r="AD301" s="139"/>
      <c r="AE301" s="139"/>
      <c r="AF301" s="139"/>
      <c r="AG301" s="139"/>
      <c r="AH301" s="139"/>
      <c r="AI301" s="139"/>
      <c r="AJ301" s="139"/>
      <c r="AK301" s="139"/>
      <c r="AL301" s="139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9"/>
      <c r="AW301" s="139"/>
      <c r="AX301" s="139"/>
      <c r="AY301" s="139"/>
      <c r="AZ301" s="139"/>
      <c r="BA301" s="139"/>
    </row>
    <row r="302" spans="2:53" s="127" customFormat="1" x14ac:dyDescent="0.2">
      <c r="B302" s="138"/>
      <c r="C302" s="139"/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39"/>
      <c r="O302" s="139"/>
      <c r="P302" s="139"/>
      <c r="Q302" s="139"/>
      <c r="R302" s="139"/>
      <c r="S302" s="139"/>
      <c r="T302" s="139"/>
      <c r="U302" s="139"/>
      <c r="V302" s="139"/>
      <c r="W302" s="139"/>
      <c r="X302" s="139"/>
      <c r="Y302" s="139"/>
      <c r="Z302" s="139"/>
      <c r="AA302" s="139"/>
      <c r="AB302" s="139"/>
      <c r="AC302" s="139"/>
      <c r="AD302" s="139"/>
      <c r="AE302" s="139"/>
      <c r="AF302" s="139"/>
      <c r="AG302" s="139"/>
      <c r="AH302" s="139"/>
      <c r="AI302" s="139"/>
      <c r="AJ302" s="139"/>
      <c r="AK302" s="139"/>
      <c r="AL302" s="139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9"/>
      <c r="AW302" s="139"/>
      <c r="AX302" s="139"/>
      <c r="AY302" s="139"/>
      <c r="AZ302" s="139"/>
      <c r="BA302" s="139"/>
    </row>
    <row r="303" spans="2:53" s="127" customFormat="1" x14ac:dyDescent="0.2">
      <c r="B303" s="138"/>
      <c r="C303" s="139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39"/>
      <c r="O303" s="139"/>
      <c r="P303" s="139"/>
      <c r="Q303" s="139"/>
      <c r="R303" s="139"/>
      <c r="S303" s="139"/>
      <c r="T303" s="139"/>
      <c r="U303" s="139"/>
      <c r="V303" s="139"/>
      <c r="W303" s="139"/>
      <c r="X303" s="139"/>
      <c r="Y303" s="139"/>
      <c r="Z303" s="139"/>
      <c r="AA303" s="139"/>
      <c r="AB303" s="139"/>
      <c r="AC303" s="139"/>
      <c r="AD303" s="139"/>
      <c r="AE303" s="139"/>
      <c r="AF303" s="139"/>
      <c r="AG303" s="139"/>
      <c r="AH303" s="139"/>
      <c r="AI303" s="139"/>
      <c r="AJ303" s="139"/>
      <c r="AK303" s="139"/>
      <c r="AL303" s="139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9"/>
      <c r="AW303" s="139"/>
      <c r="AX303" s="139"/>
      <c r="AY303" s="139"/>
      <c r="AZ303" s="139"/>
      <c r="BA303" s="139"/>
    </row>
    <row r="304" spans="2:53" s="127" customFormat="1" x14ac:dyDescent="0.2">
      <c r="B304" s="138"/>
      <c r="C304" s="139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39"/>
      <c r="O304" s="139"/>
      <c r="P304" s="139"/>
      <c r="Q304" s="139"/>
      <c r="R304" s="139"/>
      <c r="S304" s="139"/>
      <c r="T304" s="139"/>
      <c r="U304" s="139"/>
      <c r="V304" s="139"/>
      <c r="W304" s="139"/>
      <c r="X304" s="139"/>
      <c r="Y304" s="139"/>
      <c r="Z304" s="139"/>
      <c r="AA304" s="139"/>
      <c r="AB304" s="139"/>
      <c r="AC304" s="139"/>
      <c r="AD304" s="139"/>
      <c r="AE304" s="139"/>
      <c r="AF304" s="139"/>
      <c r="AG304" s="139"/>
      <c r="AH304" s="139"/>
      <c r="AI304" s="139"/>
      <c r="AJ304" s="139"/>
      <c r="AK304" s="139"/>
      <c r="AL304" s="139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9"/>
      <c r="AW304" s="139"/>
      <c r="AX304" s="139"/>
      <c r="AY304" s="139"/>
      <c r="AZ304" s="139"/>
      <c r="BA304" s="139"/>
    </row>
    <row r="305" spans="2:53" s="127" customFormat="1" x14ac:dyDescent="0.2">
      <c r="B305" s="138"/>
      <c r="C305" s="139"/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39"/>
      <c r="O305" s="139"/>
      <c r="P305" s="139"/>
      <c r="Q305" s="139"/>
      <c r="R305" s="139"/>
      <c r="S305" s="139"/>
      <c r="T305" s="139"/>
      <c r="U305" s="139"/>
      <c r="V305" s="139"/>
      <c r="W305" s="139"/>
      <c r="X305" s="139"/>
      <c r="Y305" s="139"/>
      <c r="Z305" s="139"/>
      <c r="AA305" s="139"/>
      <c r="AB305" s="139"/>
      <c r="AC305" s="139"/>
      <c r="AD305" s="139"/>
      <c r="AE305" s="139"/>
      <c r="AF305" s="139"/>
      <c r="AG305" s="139"/>
      <c r="AH305" s="139"/>
      <c r="AI305" s="139"/>
      <c r="AJ305" s="139"/>
      <c r="AK305" s="139"/>
      <c r="AL305" s="139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9"/>
      <c r="AW305" s="139"/>
      <c r="AX305" s="139"/>
      <c r="AY305" s="139"/>
      <c r="AZ305" s="139"/>
      <c r="BA305" s="139"/>
    </row>
    <row r="306" spans="2:53" s="127" customFormat="1" x14ac:dyDescent="0.2">
      <c r="B306" s="138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  <c r="M306" s="139"/>
      <c r="N306" s="139"/>
      <c r="O306" s="139"/>
      <c r="P306" s="139"/>
      <c r="Q306" s="139"/>
      <c r="R306" s="139"/>
      <c r="S306" s="139"/>
      <c r="T306" s="139"/>
      <c r="U306" s="139"/>
      <c r="V306" s="139"/>
      <c r="W306" s="139"/>
      <c r="X306" s="139"/>
      <c r="Y306" s="139"/>
      <c r="Z306" s="139"/>
      <c r="AA306" s="139"/>
      <c r="AB306" s="139"/>
      <c r="AC306" s="139"/>
      <c r="AD306" s="139"/>
      <c r="AE306" s="139"/>
      <c r="AF306" s="139"/>
      <c r="AG306" s="139"/>
      <c r="AH306" s="139"/>
      <c r="AI306" s="139"/>
      <c r="AJ306" s="139"/>
      <c r="AK306" s="139"/>
      <c r="AL306" s="139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9"/>
      <c r="AW306" s="139"/>
      <c r="AX306" s="139"/>
      <c r="AY306" s="139"/>
      <c r="AZ306" s="139"/>
      <c r="BA306" s="139"/>
    </row>
    <row r="307" spans="2:53" s="127" customFormat="1" x14ac:dyDescent="0.2">
      <c r="B307" s="138"/>
      <c r="C307" s="139"/>
      <c r="D307" s="139"/>
      <c r="E307" s="139"/>
      <c r="F307" s="139"/>
      <c r="G307" s="139"/>
      <c r="H307" s="139"/>
      <c r="I307" s="139"/>
      <c r="J307" s="139"/>
      <c r="K307" s="139"/>
      <c r="L307" s="139"/>
      <c r="M307" s="139"/>
      <c r="N307" s="139"/>
      <c r="O307" s="139"/>
      <c r="P307" s="139"/>
      <c r="Q307" s="139"/>
      <c r="R307" s="139"/>
      <c r="S307" s="139"/>
      <c r="T307" s="139"/>
      <c r="U307" s="139"/>
      <c r="V307" s="139"/>
      <c r="W307" s="139"/>
      <c r="X307" s="139"/>
      <c r="Y307" s="139"/>
      <c r="Z307" s="139"/>
      <c r="AA307" s="139"/>
      <c r="AB307" s="139"/>
      <c r="AC307" s="139"/>
      <c r="AD307" s="139"/>
      <c r="AE307" s="139"/>
      <c r="AF307" s="139"/>
      <c r="AG307" s="139"/>
      <c r="AH307" s="139"/>
      <c r="AI307" s="139"/>
      <c r="AJ307" s="139"/>
      <c r="AK307" s="139"/>
      <c r="AL307" s="139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9"/>
      <c r="AW307" s="139"/>
      <c r="AX307" s="139"/>
      <c r="AY307" s="139"/>
      <c r="AZ307" s="139"/>
      <c r="BA307" s="139"/>
    </row>
  </sheetData>
  <mergeCells count="22">
    <mergeCell ref="A1:BL1"/>
    <mergeCell ref="BB2:BC2"/>
    <mergeCell ref="BD2:BG2"/>
    <mergeCell ref="BH2:BH3"/>
    <mergeCell ref="BI2:BI3"/>
    <mergeCell ref="BJ2:BJ3"/>
    <mergeCell ref="BK2:BK3"/>
    <mergeCell ref="BL2:BL3"/>
    <mergeCell ref="R8:Y9"/>
    <mergeCell ref="AA8:AH9"/>
    <mergeCell ref="AK8:AQ9"/>
    <mergeCell ref="BD9:BG10"/>
    <mergeCell ref="BB13:BC13"/>
    <mergeCell ref="BD13:BG13"/>
    <mergeCell ref="BH13:BH14"/>
    <mergeCell ref="BI13:BI14"/>
    <mergeCell ref="BL13:BL14"/>
    <mergeCell ref="BB29:BC29"/>
    <mergeCell ref="BD29:BG29"/>
    <mergeCell ref="BH29:BH30"/>
    <mergeCell ref="BI29:BI30"/>
    <mergeCell ref="BL29:BL30"/>
  </mergeCells>
  <printOptions horizontalCentered="1"/>
  <pageMargins left="0.59055118110236227" right="0" top="0" bottom="0" header="0.59055118110236227" footer="0.59055118110236227"/>
  <pageSetup paperSize="9" scale="95" orientation="landscape" blackAndWhite="1" r:id="rId1"/>
  <headerFooter alignWithMargins="0"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7"/>
  <sheetViews>
    <sheetView tabSelected="1" topLeftCell="A40" zoomScale="80" zoomScaleNormal="80" zoomScaleSheetLayoutView="50" zoomScalePageLayoutView="70" workbookViewId="0">
      <selection activeCell="C15" activeCellId="1" sqref="C14 C15"/>
    </sheetView>
  </sheetViews>
  <sheetFormatPr defaultColWidth="1.140625" defaultRowHeight="15" x14ac:dyDescent="0.25"/>
  <cols>
    <col min="1" max="1" width="14.28515625" style="214" customWidth="1"/>
    <col min="2" max="2" width="33.85546875" style="214" customWidth="1"/>
    <col min="3" max="3" width="8.140625" style="214" customWidth="1"/>
    <col min="4" max="4" width="8.7109375" style="214" customWidth="1"/>
    <col min="5" max="8" width="9.5703125" style="214" customWidth="1"/>
    <col min="9" max="9" width="10.85546875" style="214" customWidth="1"/>
    <col min="10" max="10" width="8.42578125" style="214" customWidth="1"/>
    <col min="11" max="11" width="7.140625" style="214" customWidth="1"/>
    <col min="12" max="12" width="7.85546875" style="214" customWidth="1"/>
    <col min="13" max="13" width="9.5703125" style="261" customWidth="1"/>
    <col min="14" max="15" width="5.85546875" style="261" customWidth="1"/>
    <col min="16" max="16" width="5.85546875" style="262" customWidth="1"/>
    <col min="17" max="17" width="8.140625" style="261" customWidth="1"/>
    <col min="18" max="19" width="5.85546875" style="261" customWidth="1"/>
    <col min="20" max="20" width="5.85546875" style="262" customWidth="1"/>
    <col min="21" max="21" width="8.5703125" style="263" customWidth="1"/>
    <col min="22" max="23" width="5.85546875" style="263" customWidth="1"/>
    <col min="24" max="24" width="5.85546875" style="214" customWidth="1"/>
    <col min="25" max="25" width="8.5703125" style="263" customWidth="1"/>
    <col min="26" max="27" width="5.85546875" style="263" customWidth="1"/>
    <col min="28" max="28" width="5.85546875" style="214" customWidth="1"/>
    <col min="29" max="31" width="1.140625" style="214" hidden="1" customWidth="1"/>
    <col min="32" max="16384" width="1.140625" style="214"/>
  </cols>
  <sheetData>
    <row r="1" spans="1:28" ht="24" customHeight="1" x14ac:dyDescent="0.3">
      <c r="A1" s="277" t="s">
        <v>240</v>
      </c>
      <c r="M1" s="262"/>
      <c r="N1" s="262"/>
      <c r="O1" s="262"/>
      <c r="Q1" s="262"/>
      <c r="R1" s="262"/>
      <c r="S1" s="262"/>
      <c r="U1" s="214"/>
      <c r="V1" s="214"/>
      <c r="W1" s="214"/>
      <c r="Y1" s="214"/>
      <c r="Z1" s="214"/>
      <c r="AA1" s="214"/>
    </row>
    <row r="2" spans="1:28" ht="31.5" customHeight="1" x14ac:dyDescent="0.3">
      <c r="A2" s="564" t="s">
        <v>0</v>
      </c>
      <c r="B2" s="565" t="s">
        <v>144</v>
      </c>
      <c r="C2" s="566" t="s">
        <v>305</v>
      </c>
      <c r="D2" s="566"/>
      <c r="E2" s="567" t="s">
        <v>145</v>
      </c>
      <c r="F2" s="568"/>
      <c r="G2" s="568"/>
      <c r="H2" s="568"/>
      <c r="I2" s="568"/>
      <c r="J2" s="568"/>
      <c r="K2" s="568"/>
      <c r="L2" s="569"/>
      <c r="M2" s="570" t="s">
        <v>146</v>
      </c>
      <c r="N2" s="570"/>
      <c r="O2" s="570"/>
      <c r="P2" s="570"/>
      <c r="Q2" s="570"/>
      <c r="R2" s="570"/>
      <c r="S2" s="570"/>
      <c r="T2" s="570"/>
      <c r="U2" s="570"/>
      <c r="V2" s="570"/>
      <c r="W2" s="570"/>
      <c r="X2" s="570"/>
      <c r="Y2" s="570"/>
      <c r="Z2" s="570"/>
      <c r="AA2" s="570"/>
      <c r="AB2" s="570"/>
    </row>
    <row r="3" spans="1:28" ht="48.75" customHeight="1" x14ac:dyDescent="0.25">
      <c r="A3" s="564"/>
      <c r="B3" s="565"/>
      <c r="C3" s="566"/>
      <c r="D3" s="566"/>
      <c r="E3" s="571" t="s">
        <v>147</v>
      </c>
      <c r="F3" s="574" t="s">
        <v>148</v>
      </c>
      <c r="G3" s="567" t="s">
        <v>149</v>
      </c>
      <c r="H3" s="568"/>
      <c r="I3" s="568"/>
      <c r="J3" s="568"/>
      <c r="K3" s="568"/>
      <c r="L3" s="569"/>
      <c r="M3" s="577" t="s">
        <v>150</v>
      </c>
      <c r="N3" s="578"/>
      <c r="O3" s="578"/>
      <c r="P3" s="579"/>
      <c r="Q3" s="579"/>
      <c r="R3" s="579"/>
      <c r="S3" s="579"/>
      <c r="T3" s="580"/>
      <c r="U3" s="581" t="s">
        <v>151</v>
      </c>
      <c r="V3" s="566"/>
      <c r="W3" s="566"/>
      <c r="X3" s="566"/>
      <c r="Y3" s="566"/>
      <c r="Z3" s="567"/>
      <c r="AA3" s="567"/>
      <c r="AB3" s="582"/>
    </row>
    <row r="4" spans="1:28" ht="54.75" customHeight="1" x14ac:dyDescent="0.25">
      <c r="A4" s="564"/>
      <c r="B4" s="565"/>
      <c r="C4" s="566"/>
      <c r="D4" s="566"/>
      <c r="E4" s="572"/>
      <c r="F4" s="575"/>
      <c r="G4" s="583" t="s">
        <v>152</v>
      </c>
      <c r="H4" s="566" t="s">
        <v>153</v>
      </c>
      <c r="I4" s="566"/>
      <c r="J4" s="586" t="s">
        <v>154</v>
      </c>
      <c r="K4" s="586" t="s">
        <v>155</v>
      </c>
      <c r="L4" s="589" t="s">
        <v>156</v>
      </c>
      <c r="M4" s="577" t="s">
        <v>301</v>
      </c>
      <c r="N4" s="578"/>
      <c r="O4" s="578"/>
      <c r="P4" s="606"/>
      <c r="Q4" s="592" t="s">
        <v>302</v>
      </c>
      <c r="R4" s="592"/>
      <c r="S4" s="592"/>
      <c r="T4" s="593"/>
      <c r="U4" s="581" t="s">
        <v>303</v>
      </c>
      <c r="V4" s="566"/>
      <c r="W4" s="566"/>
      <c r="X4" s="594"/>
      <c r="Y4" s="595" t="s">
        <v>304</v>
      </c>
      <c r="Z4" s="567"/>
      <c r="AA4" s="567"/>
      <c r="AB4" s="582"/>
    </row>
    <row r="5" spans="1:28" ht="24.75" customHeight="1" x14ac:dyDescent="0.25">
      <c r="A5" s="564"/>
      <c r="B5" s="565"/>
      <c r="C5" s="566"/>
      <c r="D5" s="566"/>
      <c r="E5" s="572"/>
      <c r="F5" s="575"/>
      <c r="G5" s="584"/>
      <c r="H5" s="597" t="s">
        <v>157</v>
      </c>
      <c r="I5" s="598"/>
      <c r="J5" s="587"/>
      <c r="K5" s="587"/>
      <c r="L5" s="590"/>
      <c r="M5" s="599" t="s">
        <v>158</v>
      </c>
      <c r="N5" s="607" t="s">
        <v>298</v>
      </c>
      <c r="O5" s="607" t="s">
        <v>299</v>
      </c>
      <c r="P5" s="600" t="s">
        <v>300</v>
      </c>
      <c r="Q5" s="599" t="s">
        <v>158</v>
      </c>
      <c r="R5" s="607" t="s">
        <v>298</v>
      </c>
      <c r="S5" s="607" t="s">
        <v>299</v>
      </c>
      <c r="T5" s="601" t="s">
        <v>300</v>
      </c>
      <c r="U5" s="602" t="s">
        <v>158</v>
      </c>
      <c r="V5" s="587" t="s">
        <v>298</v>
      </c>
      <c r="W5" s="587" t="s">
        <v>299</v>
      </c>
      <c r="X5" s="604" t="s">
        <v>300</v>
      </c>
      <c r="Y5" s="602" t="s">
        <v>158</v>
      </c>
      <c r="Z5" s="587" t="s">
        <v>298</v>
      </c>
      <c r="AA5" s="587" t="s">
        <v>299</v>
      </c>
      <c r="AB5" s="605" t="s">
        <v>300</v>
      </c>
    </row>
    <row r="6" spans="1:28" ht="21" customHeight="1" x14ac:dyDescent="0.25">
      <c r="A6" s="564"/>
      <c r="B6" s="565"/>
      <c r="C6" s="566"/>
      <c r="D6" s="566"/>
      <c r="E6" s="572"/>
      <c r="F6" s="575"/>
      <c r="G6" s="584"/>
      <c r="H6" s="596" t="s">
        <v>159</v>
      </c>
      <c r="I6" s="596" t="s">
        <v>160</v>
      </c>
      <c r="J6" s="587"/>
      <c r="K6" s="587"/>
      <c r="L6" s="590"/>
      <c r="M6" s="599"/>
      <c r="N6" s="608"/>
      <c r="O6" s="608"/>
      <c r="P6" s="600"/>
      <c r="Q6" s="599"/>
      <c r="R6" s="608"/>
      <c r="S6" s="608"/>
      <c r="T6" s="601"/>
      <c r="U6" s="603"/>
      <c r="V6" s="587"/>
      <c r="W6" s="587"/>
      <c r="X6" s="604"/>
      <c r="Y6" s="603"/>
      <c r="Z6" s="587"/>
      <c r="AA6" s="587"/>
      <c r="AB6" s="605"/>
    </row>
    <row r="7" spans="1:28" ht="99" customHeight="1" x14ac:dyDescent="0.25">
      <c r="A7" s="564"/>
      <c r="B7" s="565"/>
      <c r="C7" s="215" t="s">
        <v>306</v>
      </c>
      <c r="D7" s="216" t="s">
        <v>307</v>
      </c>
      <c r="E7" s="573"/>
      <c r="F7" s="576"/>
      <c r="G7" s="585"/>
      <c r="H7" s="596"/>
      <c r="I7" s="596"/>
      <c r="J7" s="588"/>
      <c r="K7" s="588"/>
      <c r="L7" s="591"/>
      <c r="M7" s="599"/>
      <c r="N7" s="609"/>
      <c r="O7" s="609"/>
      <c r="P7" s="600"/>
      <c r="Q7" s="599"/>
      <c r="R7" s="609"/>
      <c r="S7" s="609"/>
      <c r="T7" s="601"/>
      <c r="U7" s="603"/>
      <c r="V7" s="588"/>
      <c r="W7" s="588"/>
      <c r="X7" s="604"/>
      <c r="Y7" s="603"/>
      <c r="Z7" s="588"/>
      <c r="AA7" s="588"/>
      <c r="AB7" s="605"/>
    </row>
    <row r="8" spans="1:28" s="218" customFormat="1" ht="57.75" customHeight="1" x14ac:dyDescent="0.35">
      <c r="A8" s="146" t="s">
        <v>1</v>
      </c>
      <c r="B8" s="147" t="s">
        <v>161</v>
      </c>
      <c r="C8" s="217"/>
      <c r="D8" s="217"/>
      <c r="E8" s="217">
        <f>SUM(E9:E22)</f>
        <v>1476</v>
      </c>
      <c r="F8" s="217">
        <f t="shared" ref="F8:AB8" si="0">SUM(F9:F22)</f>
        <v>32</v>
      </c>
      <c r="G8" s="217">
        <f t="shared" si="0"/>
        <v>1444</v>
      </c>
      <c r="H8" s="217">
        <f t="shared" si="0"/>
        <v>742</v>
      </c>
      <c r="I8" s="217">
        <f t="shared" si="0"/>
        <v>660</v>
      </c>
      <c r="J8" s="217">
        <f t="shared" si="0"/>
        <v>0</v>
      </c>
      <c r="K8" s="217">
        <f t="shared" si="0"/>
        <v>42</v>
      </c>
      <c r="L8" s="347">
        <f t="shared" si="0"/>
        <v>0</v>
      </c>
      <c r="M8" s="348">
        <f t="shared" si="0"/>
        <v>498</v>
      </c>
      <c r="N8" s="348">
        <f t="shared" si="0"/>
        <v>0</v>
      </c>
      <c r="O8" s="348">
        <f t="shared" si="0"/>
        <v>0</v>
      </c>
      <c r="P8" s="349">
        <f t="shared" si="0"/>
        <v>0</v>
      </c>
      <c r="Q8" s="348">
        <f t="shared" si="0"/>
        <v>582</v>
      </c>
      <c r="R8" s="383">
        <f t="shared" si="0"/>
        <v>0</v>
      </c>
      <c r="S8" s="383">
        <f t="shared" si="0"/>
        <v>0</v>
      </c>
      <c r="T8" s="398">
        <f t="shared" si="0"/>
        <v>18</v>
      </c>
      <c r="U8" s="350">
        <f t="shared" si="0"/>
        <v>198</v>
      </c>
      <c r="V8" s="350">
        <f t="shared" si="0"/>
        <v>0</v>
      </c>
      <c r="W8" s="350">
        <f t="shared" si="0"/>
        <v>0</v>
      </c>
      <c r="X8" s="351">
        <f t="shared" si="0"/>
        <v>0</v>
      </c>
      <c r="Y8" s="350">
        <f t="shared" si="0"/>
        <v>168</v>
      </c>
      <c r="Z8" s="390">
        <f t="shared" si="0"/>
        <v>0</v>
      </c>
      <c r="AA8" s="390">
        <f t="shared" si="0"/>
        <v>0</v>
      </c>
      <c r="AB8" s="405">
        <f t="shared" si="0"/>
        <v>12</v>
      </c>
    </row>
    <row r="9" spans="1:28" s="220" customFormat="1" ht="21" x14ac:dyDescent="0.25">
      <c r="A9" s="299" t="s">
        <v>249</v>
      </c>
      <c r="B9" s="300" t="s">
        <v>250</v>
      </c>
      <c r="C9" s="413" t="s">
        <v>120</v>
      </c>
      <c r="D9" s="335">
        <v>2</v>
      </c>
      <c r="E9" s="329">
        <v>72</v>
      </c>
      <c r="F9" s="329">
        <v>0</v>
      </c>
      <c r="G9" s="329">
        <v>72</v>
      </c>
      <c r="H9" s="329">
        <f>G9-I9-K9-L9</f>
        <v>32</v>
      </c>
      <c r="I9" s="329">
        <v>34</v>
      </c>
      <c r="J9" s="329"/>
      <c r="K9" s="329">
        <v>6</v>
      </c>
      <c r="L9" s="336"/>
      <c r="M9" s="337">
        <v>32</v>
      </c>
      <c r="N9" s="337"/>
      <c r="O9" s="337"/>
      <c r="P9" s="408"/>
      <c r="Q9" s="337">
        <v>34</v>
      </c>
      <c r="R9" s="340"/>
      <c r="S9" s="340"/>
      <c r="T9" s="527">
        <v>6</v>
      </c>
      <c r="U9" s="337"/>
      <c r="V9" s="337"/>
      <c r="W9" s="337"/>
      <c r="X9" s="408"/>
      <c r="Y9" s="337"/>
      <c r="Z9" s="340"/>
      <c r="AA9" s="340"/>
      <c r="AB9" s="336"/>
    </row>
    <row r="10" spans="1:28" s="221" customFormat="1" ht="21" x14ac:dyDescent="0.35">
      <c r="A10" s="301" t="s">
        <v>251</v>
      </c>
      <c r="B10" s="302" t="s">
        <v>239</v>
      </c>
      <c r="C10" s="338" t="s">
        <v>308</v>
      </c>
      <c r="D10" s="338">
        <v>2</v>
      </c>
      <c r="E10" s="329">
        <v>108</v>
      </c>
      <c r="F10" s="329">
        <v>0</v>
      </c>
      <c r="G10" s="329">
        <v>108</v>
      </c>
      <c r="H10" s="329">
        <f t="shared" ref="H10:H21" si="1">G10-I10-K10-L10</f>
        <v>52</v>
      </c>
      <c r="I10" s="329">
        <v>54</v>
      </c>
      <c r="J10" s="329"/>
      <c r="K10" s="329">
        <v>2</v>
      </c>
      <c r="L10" s="336"/>
      <c r="M10" s="337">
        <v>8</v>
      </c>
      <c r="N10" s="337"/>
      <c r="O10" s="337"/>
      <c r="P10" s="408"/>
      <c r="Q10" s="536">
        <v>100</v>
      </c>
      <c r="R10" s="340"/>
      <c r="S10" s="340"/>
      <c r="T10" s="418"/>
      <c r="U10" s="337"/>
      <c r="V10" s="337"/>
      <c r="W10" s="337"/>
      <c r="X10" s="408"/>
      <c r="Y10" s="337"/>
      <c r="Z10" s="340"/>
      <c r="AA10" s="340"/>
      <c r="AB10" s="336"/>
    </row>
    <row r="11" spans="1:28" s="221" customFormat="1" ht="21" x14ac:dyDescent="0.35">
      <c r="A11" s="301" t="s">
        <v>252</v>
      </c>
      <c r="B11" s="302" t="s">
        <v>8</v>
      </c>
      <c r="C11" s="338" t="s">
        <v>308</v>
      </c>
      <c r="D11" s="338">
        <v>2</v>
      </c>
      <c r="E11" s="329">
        <v>136</v>
      </c>
      <c r="F11" s="329">
        <v>0</v>
      </c>
      <c r="G11" s="329">
        <v>136</v>
      </c>
      <c r="H11" s="329">
        <f t="shared" si="1"/>
        <v>88</v>
      </c>
      <c r="I11" s="329">
        <v>46</v>
      </c>
      <c r="J11" s="329"/>
      <c r="K11" s="329">
        <v>2</v>
      </c>
      <c r="L11" s="336"/>
      <c r="M11" s="337">
        <v>62</v>
      </c>
      <c r="N11" s="337"/>
      <c r="O11" s="337"/>
      <c r="P11" s="408"/>
      <c r="Q11" s="536">
        <v>74</v>
      </c>
      <c r="R11" s="340"/>
      <c r="S11" s="340"/>
      <c r="T11" s="418"/>
      <c r="U11" s="337"/>
      <c r="V11" s="337"/>
      <c r="W11" s="337"/>
      <c r="X11" s="408"/>
      <c r="Y11" s="337"/>
      <c r="Z11" s="340"/>
      <c r="AA11" s="340"/>
      <c r="AB11" s="336"/>
    </row>
    <row r="12" spans="1:28" s="221" customFormat="1" ht="21" x14ac:dyDescent="0.35">
      <c r="A12" s="301" t="s">
        <v>253</v>
      </c>
      <c r="B12" s="302" t="s">
        <v>254</v>
      </c>
      <c r="C12" s="413" t="s">
        <v>120</v>
      </c>
      <c r="D12" s="335">
        <v>4</v>
      </c>
      <c r="E12" s="329">
        <v>72</v>
      </c>
      <c r="F12" s="329">
        <v>0</v>
      </c>
      <c r="G12" s="329">
        <v>72</v>
      </c>
      <c r="H12" s="329">
        <f t="shared" si="1"/>
        <v>32</v>
      </c>
      <c r="I12" s="329">
        <v>34</v>
      </c>
      <c r="J12" s="329"/>
      <c r="K12" s="329">
        <v>6</v>
      </c>
      <c r="L12" s="336"/>
      <c r="M12" s="337">
        <v>0</v>
      </c>
      <c r="N12" s="337"/>
      <c r="O12" s="337"/>
      <c r="P12" s="408"/>
      <c r="Q12" s="337">
        <v>0</v>
      </c>
      <c r="R12" s="340"/>
      <c r="S12" s="340"/>
      <c r="T12" s="418"/>
      <c r="U12" s="337">
        <v>34</v>
      </c>
      <c r="V12" s="337"/>
      <c r="W12" s="337"/>
      <c r="X12" s="408"/>
      <c r="Y12" s="337">
        <v>32</v>
      </c>
      <c r="Z12" s="340"/>
      <c r="AA12" s="340"/>
      <c r="AB12" s="528">
        <v>6</v>
      </c>
    </row>
    <row r="13" spans="1:28" s="221" customFormat="1" ht="21" x14ac:dyDescent="0.35">
      <c r="A13" s="301" t="s">
        <v>255</v>
      </c>
      <c r="B13" s="302" t="s">
        <v>256</v>
      </c>
      <c r="C13" s="338" t="s">
        <v>308</v>
      </c>
      <c r="D13" s="338">
        <v>4</v>
      </c>
      <c r="E13" s="329">
        <v>72</v>
      </c>
      <c r="F13" s="329">
        <v>0</v>
      </c>
      <c r="G13" s="329">
        <v>72</v>
      </c>
      <c r="H13" s="329">
        <f t="shared" si="1"/>
        <v>42</v>
      </c>
      <c r="I13" s="329">
        <v>28</v>
      </c>
      <c r="J13" s="329"/>
      <c r="K13" s="329">
        <v>2</v>
      </c>
      <c r="L13" s="336"/>
      <c r="M13" s="337">
        <v>0</v>
      </c>
      <c r="N13" s="337"/>
      <c r="O13" s="337"/>
      <c r="P13" s="408"/>
      <c r="Q13" s="337">
        <v>0</v>
      </c>
      <c r="R13" s="340"/>
      <c r="S13" s="340"/>
      <c r="T13" s="418"/>
      <c r="U13" s="337">
        <v>34</v>
      </c>
      <c r="V13" s="337"/>
      <c r="W13" s="337"/>
      <c r="X13" s="408"/>
      <c r="Y13" s="536">
        <v>38</v>
      </c>
      <c r="Z13" s="340"/>
      <c r="AA13" s="340"/>
      <c r="AB13" s="336"/>
    </row>
    <row r="14" spans="1:28" s="221" customFormat="1" ht="21" x14ac:dyDescent="0.35">
      <c r="A14" s="301" t="s">
        <v>257</v>
      </c>
      <c r="B14" s="302" t="s">
        <v>5</v>
      </c>
      <c r="C14" s="667" t="s">
        <v>330</v>
      </c>
      <c r="D14" s="338">
        <v>2</v>
      </c>
      <c r="E14" s="329">
        <v>72</v>
      </c>
      <c r="F14" s="329">
        <v>0</v>
      </c>
      <c r="G14" s="329">
        <v>72</v>
      </c>
      <c r="H14" s="329">
        <f t="shared" si="1"/>
        <v>0</v>
      </c>
      <c r="I14" s="329">
        <v>70</v>
      </c>
      <c r="J14" s="329"/>
      <c r="K14" s="329">
        <v>2</v>
      </c>
      <c r="L14" s="336"/>
      <c r="M14" s="337">
        <v>32</v>
      </c>
      <c r="N14" s="337"/>
      <c r="O14" s="337"/>
      <c r="P14" s="408"/>
      <c r="Q14" s="337">
        <v>40</v>
      </c>
      <c r="R14" s="340"/>
      <c r="S14" s="340"/>
      <c r="T14" s="418"/>
      <c r="U14" s="337"/>
      <c r="V14" s="337"/>
      <c r="W14" s="337"/>
      <c r="X14" s="408"/>
      <c r="Y14" s="337"/>
      <c r="Z14" s="340"/>
      <c r="AA14" s="340"/>
      <c r="AB14" s="336"/>
    </row>
    <row r="15" spans="1:28" s="221" customFormat="1" ht="37.5" x14ac:dyDescent="0.35">
      <c r="A15" s="301" t="s">
        <v>258</v>
      </c>
      <c r="B15" s="302" t="s">
        <v>164</v>
      </c>
      <c r="C15" s="666" t="s">
        <v>329</v>
      </c>
      <c r="D15" s="414" t="s">
        <v>310</v>
      </c>
      <c r="E15" s="329">
        <v>340</v>
      </c>
      <c r="F15" s="329">
        <v>0</v>
      </c>
      <c r="G15" s="329">
        <v>340</v>
      </c>
      <c r="H15" s="329">
        <f t="shared" si="1"/>
        <v>220</v>
      </c>
      <c r="I15" s="329">
        <v>114</v>
      </c>
      <c r="J15" s="329"/>
      <c r="K15" s="329">
        <v>6</v>
      </c>
      <c r="L15" s="336"/>
      <c r="M15" s="337">
        <v>96</v>
      </c>
      <c r="N15" s="337"/>
      <c r="O15" s="337"/>
      <c r="P15" s="408"/>
      <c r="Q15" s="337">
        <v>82</v>
      </c>
      <c r="R15" s="340"/>
      <c r="S15" s="340"/>
      <c r="T15" s="418"/>
      <c r="U15" s="337">
        <v>92</v>
      </c>
      <c r="V15" s="337"/>
      <c r="W15" s="337"/>
      <c r="X15" s="408"/>
      <c r="Y15" s="337">
        <v>64</v>
      </c>
      <c r="Z15" s="340"/>
      <c r="AA15" s="340"/>
      <c r="AB15" s="528">
        <v>6</v>
      </c>
    </row>
    <row r="16" spans="1:28" s="221" customFormat="1" ht="21" x14ac:dyDescent="0.35">
      <c r="A16" s="301" t="s">
        <v>259</v>
      </c>
      <c r="B16" s="302" t="s">
        <v>14</v>
      </c>
      <c r="C16" s="338" t="s">
        <v>308</v>
      </c>
      <c r="D16" s="338">
        <v>2</v>
      </c>
      <c r="E16" s="329">
        <v>108</v>
      </c>
      <c r="F16" s="329">
        <v>0</v>
      </c>
      <c r="G16" s="329">
        <v>108</v>
      </c>
      <c r="H16" s="329">
        <f t="shared" si="1"/>
        <v>26</v>
      </c>
      <c r="I16" s="329">
        <v>80</v>
      </c>
      <c r="J16" s="329"/>
      <c r="K16" s="329">
        <v>2</v>
      </c>
      <c r="L16" s="336"/>
      <c r="M16" s="337">
        <v>46</v>
      </c>
      <c r="N16" s="337"/>
      <c r="O16" s="337"/>
      <c r="P16" s="408"/>
      <c r="Q16" s="536">
        <v>62</v>
      </c>
      <c r="R16" s="340"/>
      <c r="S16" s="340"/>
      <c r="T16" s="418"/>
      <c r="U16" s="337"/>
      <c r="V16" s="329"/>
      <c r="W16" s="329"/>
      <c r="X16" s="408"/>
      <c r="Y16" s="337"/>
      <c r="Z16" s="340"/>
      <c r="AA16" s="340"/>
      <c r="AB16" s="336"/>
    </row>
    <row r="17" spans="1:28" s="221" customFormat="1" ht="21" x14ac:dyDescent="0.35">
      <c r="A17" s="301" t="s">
        <v>260</v>
      </c>
      <c r="B17" s="303" t="s">
        <v>10</v>
      </c>
      <c r="C17" s="338" t="s">
        <v>311</v>
      </c>
      <c r="D17" s="338" t="s">
        <v>312</v>
      </c>
      <c r="E17" s="329">
        <v>72</v>
      </c>
      <c r="F17" s="329">
        <v>0</v>
      </c>
      <c r="G17" s="329">
        <v>72</v>
      </c>
      <c r="H17" s="329">
        <f t="shared" si="1"/>
        <v>12</v>
      </c>
      <c r="I17" s="329">
        <v>58</v>
      </c>
      <c r="J17" s="329"/>
      <c r="K17" s="329">
        <v>2</v>
      </c>
      <c r="L17" s="336"/>
      <c r="M17" s="337">
        <v>32</v>
      </c>
      <c r="N17" s="337"/>
      <c r="O17" s="337"/>
      <c r="P17" s="408"/>
      <c r="Q17" s="536">
        <v>40</v>
      </c>
      <c r="R17" s="340"/>
      <c r="S17" s="340"/>
      <c r="T17" s="418"/>
      <c r="U17" s="419"/>
      <c r="V17" s="420"/>
      <c r="W17" s="420"/>
      <c r="X17" s="421"/>
      <c r="Y17" s="337"/>
      <c r="Z17" s="329"/>
      <c r="AA17" s="329"/>
      <c r="AB17" s="336"/>
    </row>
    <row r="18" spans="1:28" s="221" customFormat="1" ht="40.5" x14ac:dyDescent="0.35">
      <c r="A18" s="301" t="s">
        <v>261</v>
      </c>
      <c r="B18" s="302" t="s">
        <v>291</v>
      </c>
      <c r="C18" s="338" t="s">
        <v>308</v>
      </c>
      <c r="D18" s="338">
        <v>2</v>
      </c>
      <c r="E18" s="329">
        <v>68</v>
      </c>
      <c r="F18" s="329">
        <v>0</v>
      </c>
      <c r="G18" s="329">
        <v>68</v>
      </c>
      <c r="H18" s="329">
        <f t="shared" si="1"/>
        <v>20</v>
      </c>
      <c r="I18" s="329">
        <v>46</v>
      </c>
      <c r="J18" s="329"/>
      <c r="K18" s="329">
        <v>2</v>
      </c>
      <c r="L18" s="336"/>
      <c r="M18" s="536">
        <v>68</v>
      </c>
      <c r="N18" s="337"/>
      <c r="O18" s="337"/>
      <c r="P18" s="408"/>
      <c r="Q18" s="337">
        <v>0</v>
      </c>
      <c r="R18" s="340"/>
      <c r="S18" s="340"/>
      <c r="T18" s="418"/>
      <c r="U18" s="337"/>
      <c r="V18" s="337"/>
      <c r="W18" s="337"/>
      <c r="X18" s="408"/>
      <c r="Y18" s="337"/>
      <c r="Z18" s="340"/>
      <c r="AA18" s="340"/>
      <c r="AB18" s="336"/>
    </row>
    <row r="19" spans="1:28" s="221" customFormat="1" ht="21" x14ac:dyDescent="0.35">
      <c r="A19" s="301" t="s">
        <v>262</v>
      </c>
      <c r="B19" s="302" t="s">
        <v>16</v>
      </c>
      <c r="C19" s="413" t="s">
        <v>120</v>
      </c>
      <c r="D19" s="338">
        <v>2</v>
      </c>
      <c r="E19" s="329">
        <v>180</v>
      </c>
      <c r="F19" s="329">
        <v>0</v>
      </c>
      <c r="G19" s="329">
        <v>180</v>
      </c>
      <c r="H19" s="329">
        <f t="shared" si="1"/>
        <v>140</v>
      </c>
      <c r="I19" s="329">
        <v>34</v>
      </c>
      <c r="J19" s="329"/>
      <c r="K19" s="329">
        <v>6</v>
      </c>
      <c r="L19" s="336"/>
      <c r="M19" s="337">
        <v>80</v>
      </c>
      <c r="N19" s="337"/>
      <c r="O19" s="337"/>
      <c r="P19" s="408"/>
      <c r="Q19" s="337">
        <v>94</v>
      </c>
      <c r="R19" s="340"/>
      <c r="S19" s="340"/>
      <c r="T19" s="527">
        <v>6</v>
      </c>
      <c r="U19" s="337"/>
      <c r="V19" s="337"/>
      <c r="W19" s="337"/>
      <c r="X19" s="408"/>
      <c r="Y19" s="337"/>
      <c r="Z19" s="340"/>
      <c r="AA19" s="340"/>
      <c r="AB19" s="336"/>
    </row>
    <row r="20" spans="1:28" s="221" customFormat="1" ht="21" x14ac:dyDescent="0.35">
      <c r="A20" s="301" t="s">
        <v>263</v>
      </c>
      <c r="B20" s="302" t="s">
        <v>18</v>
      </c>
      <c r="C20" s="338" t="s">
        <v>120</v>
      </c>
      <c r="D20" s="338">
        <v>2</v>
      </c>
      <c r="E20" s="329">
        <v>72</v>
      </c>
      <c r="F20" s="329">
        <v>0</v>
      </c>
      <c r="G20" s="329">
        <v>72</v>
      </c>
      <c r="H20" s="329">
        <f t="shared" si="1"/>
        <v>32</v>
      </c>
      <c r="I20" s="329">
        <v>38</v>
      </c>
      <c r="J20" s="329"/>
      <c r="K20" s="329">
        <v>2</v>
      </c>
      <c r="L20" s="336"/>
      <c r="M20" s="337">
        <v>32</v>
      </c>
      <c r="N20" s="337"/>
      <c r="O20" s="337"/>
      <c r="P20" s="408"/>
      <c r="Q20" s="337">
        <v>34</v>
      </c>
      <c r="R20" s="329"/>
      <c r="S20" s="337"/>
      <c r="T20" s="527">
        <v>6</v>
      </c>
      <c r="U20" s="337"/>
      <c r="V20" s="337"/>
      <c r="W20" s="337"/>
      <c r="X20" s="408"/>
      <c r="Y20" s="337"/>
      <c r="Z20" s="340"/>
      <c r="AA20" s="340"/>
      <c r="AB20" s="336"/>
    </row>
    <row r="21" spans="1:28" s="221" customFormat="1" ht="21" x14ac:dyDescent="0.35">
      <c r="A21" s="301" t="s">
        <v>264</v>
      </c>
      <c r="B21" s="302" t="s">
        <v>21</v>
      </c>
      <c r="C21" s="338" t="s">
        <v>308</v>
      </c>
      <c r="D21" s="338">
        <v>4</v>
      </c>
      <c r="E21" s="329">
        <v>72</v>
      </c>
      <c r="F21" s="329">
        <v>0</v>
      </c>
      <c r="G21" s="329">
        <v>72</v>
      </c>
      <c r="H21" s="329">
        <f t="shared" si="1"/>
        <v>46</v>
      </c>
      <c r="I21" s="329">
        <v>24</v>
      </c>
      <c r="J21" s="329"/>
      <c r="K21" s="329">
        <v>2</v>
      </c>
      <c r="L21" s="336"/>
      <c r="M21" s="337">
        <v>0</v>
      </c>
      <c r="N21" s="337"/>
      <c r="O21" s="337"/>
      <c r="P21" s="408"/>
      <c r="Q21" s="337">
        <v>0</v>
      </c>
      <c r="R21" s="340"/>
      <c r="S21" s="340"/>
      <c r="T21" s="418"/>
      <c r="U21" s="337">
        <v>38</v>
      </c>
      <c r="V21" s="337"/>
      <c r="W21" s="337"/>
      <c r="X21" s="408"/>
      <c r="Y21" s="536">
        <v>34</v>
      </c>
      <c r="Z21" s="340"/>
      <c r="AA21" s="340"/>
      <c r="AB21" s="336"/>
    </row>
    <row r="22" spans="1:28" s="221" customFormat="1" ht="21" x14ac:dyDescent="0.35">
      <c r="A22" s="301"/>
      <c r="B22" s="302" t="s">
        <v>227</v>
      </c>
      <c r="C22" s="338"/>
      <c r="D22" s="338"/>
      <c r="E22" s="329">
        <v>32</v>
      </c>
      <c r="F22" s="329">
        <v>32</v>
      </c>
      <c r="G22" s="305">
        <v>0</v>
      </c>
      <c r="H22" s="329"/>
      <c r="I22" s="329"/>
      <c r="J22" s="329"/>
      <c r="K22" s="329"/>
      <c r="L22" s="336"/>
      <c r="M22" s="337">
        <v>10</v>
      </c>
      <c r="N22" s="337"/>
      <c r="O22" s="337"/>
      <c r="P22" s="408"/>
      <c r="Q22" s="337">
        <v>22</v>
      </c>
      <c r="R22" s="340"/>
      <c r="S22" s="340"/>
      <c r="T22" s="418"/>
      <c r="U22" s="337"/>
      <c r="V22" s="337"/>
      <c r="W22" s="337"/>
      <c r="X22" s="408"/>
      <c r="Y22" s="337"/>
      <c r="Z22" s="340"/>
      <c r="AA22" s="340"/>
      <c r="AB22" s="336"/>
    </row>
    <row r="23" spans="1:28" s="221" customFormat="1" ht="37.5" x14ac:dyDescent="0.35">
      <c r="A23" s="222" t="s">
        <v>265</v>
      </c>
      <c r="B23" s="223" t="s">
        <v>266</v>
      </c>
      <c r="C23" s="341"/>
      <c r="D23" s="341"/>
      <c r="E23" s="342">
        <f>SUM(E24:E28)</f>
        <v>180</v>
      </c>
      <c r="F23" s="342">
        <f t="shared" ref="F23:AB23" si="2">SUM(F24:F28)</f>
        <v>0</v>
      </c>
      <c r="G23" s="343">
        <f t="shared" si="2"/>
        <v>180</v>
      </c>
      <c r="H23" s="342">
        <f t="shared" si="2"/>
        <v>54</v>
      </c>
      <c r="I23" s="342">
        <f t="shared" si="2"/>
        <v>116</v>
      </c>
      <c r="J23" s="342">
        <f t="shared" si="2"/>
        <v>0</v>
      </c>
      <c r="K23" s="342">
        <f t="shared" si="2"/>
        <v>10</v>
      </c>
      <c r="L23" s="344">
        <f t="shared" si="2"/>
        <v>0</v>
      </c>
      <c r="M23" s="345">
        <f t="shared" si="2"/>
        <v>0</v>
      </c>
      <c r="N23" s="345">
        <f t="shared" si="2"/>
        <v>0</v>
      </c>
      <c r="O23" s="345">
        <f t="shared" si="2"/>
        <v>0</v>
      </c>
      <c r="P23" s="409">
        <f t="shared" si="2"/>
        <v>0</v>
      </c>
      <c r="Q23" s="345">
        <f t="shared" si="2"/>
        <v>36</v>
      </c>
      <c r="R23" s="346">
        <f t="shared" si="2"/>
        <v>0</v>
      </c>
      <c r="S23" s="346">
        <f t="shared" si="2"/>
        <v>0</v>
      </c>
      <c r="T23" s="422">
        <f t="shared" si="2"/>
        <v>0</v>
      </c>
      <c r="U23" s="345">
        <f t="shared" si="2"/>
        <v>24</v>
      </c>
      <c r="V23" s="345">
        <f t="shared" si="2"/>
        <v>0</v>
      </c>
      <c r="W23" s="345">
        <f t="shared" si="2"/>
        <v>0</v>
      </c>
      <c r="X23" s="409">
        <f t="shared" si="2"/>
        <v>0</v>
      </c>
      <c r="Y23" s="345">
        <f t="shared" si="2"/>
        <v>120</v>
      </c>
      <c r="Z23" s="346">
        <f t="shared" si="2"/>
        <v>0</v>
      </c>
      <c r="AA23" s="346">
        <f t="shared" si="2"/>
        <v>0</v>
      </c>
      <c r="AB23" s="344">
        <f t="shared" si="2"/>
        <v>0</v>
      </c>
    </row>
    <row r="24" spans="1:28" s="221" customFormat="1" ht="21" x14ac:dyDescent="0.35">
      <c r="A24" s="301" t="s">
        <v>267</v>
      </c>
      <c r="B24" s="302" t="s">
        <v>268</v>
      </c>
      <c r="C24" s="338" t="s">
        <v>308</v>
      </c>
      <c r="D24" s="338">
        <v>3</v>
      </c>
      <c r="E24" s="511">
        <v>32</v>
      </c>
      <c r="F24" s="329"/>
      <c r="G24" s="511">
        <v>32</v>
      </c>
      <c r="H24" s="511">
        <f t="shared" ref="H24:H28" si="3">G24-I24-K24-L24</f>
        <v>24</v>
      </c>
      <c r="I24" s="329">
        <v>6</v>
      </c>
      <c r="J24" s="329"/>
      <c r="K24" s="329">
        <v>2</v>
      </c>
      <c r="L24" s="336"/>
      <c r="M24" s="337"/>
      <c r="N24" s="337"/>
      <c r="O24" s="337"/>
      <c r="P24" s="408"/>
      <c r="Q24" s="337"/>
      <c r="R24" s="340"/>
      <c r="S24" s="340"/>
      <c r="T24" s="418"/>
      <c r="U24" s="337"/>
      <c r="V24" s="337"/>
      <c r="W24" s="337"/>
      <c r="X24" s="408"/>
      <c r="Y24" s="536">
        <v>32</v>
      </c>
      <c r="Z24" s="340"/>
      <c r="AA24" s="340"/>
      <c r="AB24" s="336"/>
    </row>
    <row r="25" spans="1:28" s="221" customFormat="1" ht="60.75" x14ac:dyDescent="0.35">
      <c r="A25" s="301" t="s">
        <v>269</v>
      </c>
      <c r="B25" s="302" t="s">
        <v>270</v>
      </c>
      <c r="C25" s="338" t="s">
        <v>308</v>
      </c>
      <c r="D25" s="338">
        <v>3</v>
      </c>
      <c r="E25" s="511">
        <v>32</v>
      </c>
      <c r="F25" s="329"/>
      <c r="G25" s="511">
        <v>32</v>
      </c>
      <c r="H25" s="329">
        <f t="shared" si="3"/>
        <v>2</v>
      </c>
      <c r="I25" s="511">
        <v>28</v>
      </c>
      <c r="J25" s="329"/>
      <c r="K25" s="329">
        <v>2</v>
      </c>
      <c r="L25" s="336"/>
      <c r="M25" s="337"/>
      <c r="N25" s="337"/>
      <c r="O25" s="337"/>
      <c r="P25" s="408"/>
      <c r="Q25" s="337"/>
      <c r="R25" s="340"/>
      <c r="S25" s="340"/>
      <c r="T25" s="418"/>
      <c r="U25" s="337"/>
      <c r="V25" s="337"/>
      <c r="W25" s="337"/>
      <c r="X25" s="408"/>
      <c r="Y25" s="536">
        <v>32</v>
      </c>
      <c r="Z25" s="340"/>
      <c r="AA25" s="340"/>
      <c r="AB25" s="336"/>
    </row>
    <row r="26" spans="1:28" s="221" customFormat="1" ht="60.75" x14ac:dyDescent="0.35">
      <c r="A26" s="301" t="s">
        <v>271</v>
      </c>
      <c r="B26" s="302" t="s">
        <v>315</v>
      </c>
      <c r="C26" s="338" t="s">
        <v>308</v>
      </c>
      <c r="D26" s="338">
        <v>3</v>
      </c>
      <c r="E26" s="511">
        <v>36</v>
      </c>
      <c r="F26" s="329"/>
      <c r="G26" s="511">
        <v>36</v>
      </c>
      <c r="H26" s="511">
        <f t="shared" si="3"/>
        <v>4</v>
      </c>
      <c r="I26" s="511">
        <v>30</v>
      </c>
      <c r="J26" s="329"/>
      <c r="K26" s="329">
        <v>2</v>
      </c>
      <c r="L26" s="336"/>
      <c r="M26" s="337"/>
      <c r="N26" s="337"/>
      <c r="O26" s="337"/>
      <c r="P26" s="408"/>
      <c r="Q26" s="536">
        <v>36</v>
      </c>
      <c r="R26" s="340"/>
      <c r="S26" s="340"/>
      <c r="T26" s="418"/>
      <c r="U26" s="337"/>
      <c r="V26" s="337"/>
      <c r="W26" s="337"/>
      <c r="X26" s="408"/>
      <c r="Y26" s="337"/>
      <c r="Z26" s="340"/>
      <c r="AA26" s="340"/>
      <c r="AB26" s="336"/>
    </row>
    <row r="27" spans="1:28" s="221" customFormat="1" ht="21" x14ac:dyDescent="0.35">
      <c r="A27" s="301" t="s">
        <v>272</v>
      </c>
      <c r="B27" s="302" t="s">
        <v>10</v>
      </c>
      <c r="C27" s="338" t="s">
        <v>311</v>
      </c>
      <c r="D27" s="338" t="s">
        <v>313</v>
      </c>
      <c r="E27" s="329">
        <v>48</v>
      </c>
      <c r="F27" s="329"/>
      <c r="G27" s="329">
        <v>48</v>
      </c>
      <c r="H27" s="329">
        <f t="shared" si="3"/>
        <v>2</v>
      </c>
      <c r="I27" s="329">
        <v>44</v>
      </c>
      <c r="J27" s="329"/>
      <c r="K27" s="329">
        <v>2</v>
      </c>
      <c r="L27" s="336"/>
      <c r="M27" s="337"/>
      <c r="N27" s="337"/>
      <c r="O27" s="337"/>
      <c r="P27" s="408"/>
      <c r="Q27" s="337"/>
      <c r="R27" s="340"/>
      <c r="S27" s="340"/>
      <c r="T27" s="418"/>
      <c r="U27" s="337">
        <v>24</v>
      </c>
      <c r="V27" s="337"/>
      <c r="W27" s="337"/>
      <c r="X27" s="408"/>
      <c r="Y27" s="536">
        <v>24</v>
      </c>
      <c r="Z27" s="340"/>
      <c r="AA27" s="340"/>
      <c r="AB27" s="336"/>
    </row>
    <row r="28" spans="1:28" s="221" customFormat="1" ht="40.5" x14ac:dyDescent="0.35">
      <c r="A28" s="301" t="s">
        <v>273</v>
      </c>
      <c r="B28" s="302" t="s">
        <v>274</v>
      </c>
      <c r="C28" s="338" t="s">
        <v>308</v>
      </c>
      <c r="D28" s="338">
        <v>4</v>
      </c>
      <c r="E28" s="511">
        <v>32</v>
      </c>
      <c r="F28" s="329"/>
      <c r="G28" s="511">
        <v>32</v>
      </c>
      <c r="H28" s="511">
        <f t="shared" si="3"/>
        <v>22</v>
      </c>
      <c r="I28" s="511">
        <v>8</v>
      </c>
      <c r="J28" s="329"/>
      <c r="K28" s="329">
        <v>2</v>
      </c>
      <c r="L28" s="336"/>
      <c r="M28" s="337"/>
      <c r="N28" s="337"/>
      <c r="O28" s="337"/>
      <c r="P28" s="408"/>
      <c r="Q28" s="337"/>
      <c r="R28" s="340"/>
      <c r="S28" s="340"/>
      <c r="T28" s="418"/>
      <c r="U28" s="337"/>
      <c r="V28" s="337"/>
      <c r="W28" s="337"/>
      <c r="X28" s="408"/>
      <c r="Y28" s="536">
        <v>32</v>
      </c>
      <c r="Z28" s="340"/>
      <c r="AA28" s="340"/>
      <c r="AB28" s="336"/>
    </row>
    <row r="29" spans="1:28" s="218" customFormat="1" ht="37.5" x14ac:dyDescent="0.35">
      <c r="A29" s="223" t="s">
        <v>173</v>
      </c>
      <c r="B29" s="223" t="s">
        <v>174</v>
      </c>
      <c r="C29" s="352"/>
      <c r="D29" s="353"/>
      <c r="E29" s="354">
        <f t="shared" ref="E29:M29" si="4">SUM(E30:E33)</f>
        <v>144</v>
      </c>
      <c r="F29" s="354">
        <f t="shared" si="4"/>
        <v>6</v>
      </c>
      <c r="G29" s="354">
        <f t="shared" si="4"/>
        <v>138</v>
      </c>
      <c r="H29" s="354">
        <f t="shared" si="4"/>
        <v>28</v>
      </c>
      <c r="I29" s="354">
        <f t="shared" si="4"/>
        <v>0</v>
      </c>
      <c r="J29" s="354">
        <f t="shared" si="4"/>
        <v>0</v>
      </c>
      <c r="K29" s="354">
        <f t="shared" si="4"/>
        <v>8</v>
      </c>
      <c r="L29" s="355">
        <f t="shared" si="4"/>
        <v>0</v>
      </c>
      <c r="M29" s="356">
        <f t="shared" si="4"/>
        <v>66</v>
      </c>
      <c r="N29" s="356">
        <f t="shared" ref="N29" si="5">SUM(N30:N33)</f>
        <v>6</v>
      </c>
      <c r="O29" s="356">
        <f t="shared" ref="O29" si="6">SUM(O30:O33)</f>
        <v>0</v>
      </c>
      <c r="P29" s="357">
        <f t="shared" ref="P29" si="7">SUM(P30:P33)</f>
        <v>0</v>
      </c>
      <c r="Q29" s="356">
        <f t="shared" ref="Q29" si="8">SUM(Q30:Q33)</f>
        <v>36</v>
      </c>
      <c r="R29" s="384">
        <f t="shared" ref="R29" si="9">SUM(R30:R33)</f>
        <v>0</v>
      </c>
      <c r="S29" s="384">
        <f t="shared" ref="S29" si="10">SUM(S30:S33)</f>
        <v>0</v>
      </c>
      <c r="T29" s="355">
        <f t="shared" ref="T29" si="11">SUM(T30:T33)</f>
        <v>0</v>
      </c>
      <c r="U29" s="356">
        <f t="shared" ref="U29" si="12">SUM(U30:U33)</f>
        <v>0</v>
      </c>
      <c r="V29" s="356">
        <f t="shared" ref="V29" si="13">SUM(V30:V33)</f>
        <v>0</v>
      </c>
      <c r="W29" s="356">
        <f t="shared" ref="W29" si="14">SUM(W30:W33)</f>
        <v>0</v>
      </c>
      <c r="X29" s="357">
        <f t="shared" ref="X29" si="15">SUM(X30:X33)</f>
        <v>0</v>
      </c>
      <c r="Y29" s="356">
        <f t="shared" ref="Y29" si="16">SUM(Y30:Y33)</f>
        <v>36</v>
      </c>
      <c r="Z29" s="384">
        <f t="shared" ref="Z29" si="17">SUM(Z30:Z33)</f>
        <v>0</v>
      </c>
      <c r="AA29" s="384">
        <f t="shared" ref="AA29" si="18">SUM(AA30:AA33)</f>
        <v>0</v>
      </c>
      <c r="AB29" s="355">
        <f t="shared" ref="AB29" si="19">SUM(AB30:AB33)</f>
        <v>0</v>
      </c>
    </row>
    <row r="30" spans="1:28" s="221" customFormat="1" ht="48" customHeight="1" x14ac:dyDescent="0.35">
      <c r="A30" s="150" t="s">
        <v>42</v>
      </c>
      <c r="B30" s="157" t="s">
        <v>275</v>
      </c>
      <c r="C30" s="338" t="s">
        <v>308</v>
      </c>
      <c r="D30" s="148">
        <v>1</v>
      </c>
      <c r="E30" s="512">
        <v>36</v>
      </c>
      <c r="F30" s="417">
        <v>6</v>
      </c>
      <c r="G30" s="512">
        <f>E30-F30</f>
        <v>30</v>
      </c>
      <c r="H30" s="513">
        <f>G30-I30-J30-K30-L30</f>
        <v>28</v>
      </c>
      <c r="I30" s="327"/>
      <c r="J30" s="417"/>
      <c r="K30" s="417">
        <v>2</v>
      </c>
      <c r="L30" s="424"/>
      <c r="M30" s="536">
        <v>30</v>
      </c>
      <c r="N30" s="337">
        <v>6</v>
      </c>
      <c r="O30" s="337"/>
      <c r="P30" s="425"/>
      <c r="Q30" s="337"/>
      <c r="R30" s="340"/>
      <c r="S30" s="340"/>
      <c r="T30" s="418"/>
      <c r="U30" s="337"/>
      <c r="V30" s="426"/>
      <c r="W30" s="426"/>
      <c r="X30" s="427"/>
      <c r="Y30" s="428"/>
      <c r="Z30" s="429"/>
      <c r="AA30" s="429"/>
      <c r="AB30" s="424"/>
    </row>
    <row r="31" spans="1:28" s="221" customFormat="1" ht="40.5" x14ac:dyDescent="0.35">
      <c r="A31" s="150" t="s">
        <v>277</v>
      </c>
      <c r="B31" s="151" t="s">
        <v>278</v>
      </c>
      <c r="C31" s="338" t="s">
        <v>308</v>
      </c>
      <c r="D31" s="148">
        <v>1</v>
      </c>
      <c r="E31" s="417">
        <v>36</v>
      </c>
      <c r="F31" s="417"/>
      <c r="G31" s="417">
        <f t="shared" ref="G31:G33" si="20">E31-F31</f>
        <v>36</v>
      </c>
      <c r="H31" s="423"/>
      <c r="I31" s="327"/>
      <c r="J31" s="417"/>
      <c r="K31" s="417">
        <v>2</v>
      </c>
      <c r="L31" s="424"/>
      <c r="M31" s="536">
        <v>36</v>
      </c>
      <c r="N31" s="337"/>
      <c r="O31" s="337"/>
      <c r="P31" s="425"/>
      <c r="Q31" s="337"/>
      <c r="R31" s="340"/>
      <c r="S31" s="340"/>
      <c r="T31" s="418"/>
      <c r="U31" s="337"/>
      <c r="V31" s="426"/>
      <c r="W31" s="426"/>
      <c r="X31" s="427"/>
      <c r="Y31" s="430"/>
      <c r="Z31" s="431"/>
      <c r="AA31" s="431"/>
      <c r="AB31" s="424"/>
    </row>
    <row r="32" spans="1:28" s="221" customFormat="1" ht="60.75" x14ac:dyDescent="0.35">
      <c r="A32" s="150" t="s">
        <v>43</v>
      </c>
      <c r="B32" s="151" t="s">
        <v>279</v>
      </c>
      <c r="C32" s="338" t="s">
        <v>308</v>
      </c>
      <c r="D32" s="148">
        <v>2</v>
      </c>
      <c r="E32" s="417">
        <v>36</v>
      </c>
      <c r="F32" s="417"/>
      <c r="G32" s="417">
        <f t="shared" si="20"/>
        <v>36</v>
      </c>
      <c r="H32" s="423"/>
      <c r="I32" s="327"/>
      <c r="J32" s="417"/>
      <c r="K32" s="417">
        <v>2</v>
      </c>
      <c r="L32" s="424"/>
      <c r="M32" s="337"/>
      <c r="N32" s="337"/>
      <c r="O32" s="337"/>
      <c r="P32" s="425"/>
      <c r="Q32" s="537">
        <v>36</v>
      </c>
      <c r="R32" s="433"/>
      <c r="S32" s="433"/>
      <c r="T32" s="418"/>
      <c r="U32" s="337"/>
      <c r="V32" s="426"/>
      <c r="W32" s="426"/>
      <c r="X32" s="427"/>
      <c r="Y32" s="430"/>
      <c r="Z32" s="431"/>
      <c r="AA32" s="431"/>
      <c r="AB32" s="424"/>
    </row>
    <row r="33" spans="1:28" s="221" customFormat="1" ht="79.5" customHeight="1" x14ac:dyDescent="0.35">
      <c r="A33" s="150" t="s">
        <v>44</v>
      </c>
      <c r="B33" s="151" t="s">
        <v>276</v>
      </c>
      <c r="C33" s="338" t="s">
        <v>308</v>
      </c>
      <c r="D33" s="148">
        <v>3</v>
      </c>
      <c r="E33" s="417">
        <v>36</v>
      </c>
      <c r="F33" s="417"/>
      <c r="G33" s="417">
        <f t="shared" si="20"/>
        <v>36</v>
      </c>
      <c r="H33" s="423"/>
      <c r="I33" s="327"/>
      <c r="J33" s="417"/>
      <c r="K33" s="417">
        <v>2</v>
      </c>
      <c r="L33" s="424"/>
      <c r="M33" s="337"/>
      <c r="N33" s="337"/>
      <c r="O33" s="337"/>
      <c r="P33" s="425"/>
      <c r="Q33" s="337"/>
      <c r="R33" s="340"/>
      <c r="S33" s="340"/>
      <c r="T33" s="418"/>
      <c r="U33" s="337"/>
      <c r="V33" s="434"/>
      <c r="W33" s="434"/>
      <c r="X33" s="427"/>
      <c r="Y33" s="537">
        <v>36</v>
      </c>
      <c r="Z33" s="433"/>
      <c r="AA33" s="433"/>
      <c r="AB33" s="424"/>
    </row>
    <row r="34" spans="1:28" s="218" customFormat="1" ht="40.5" x14ac:dyDescent="0.35">
      <c r="A34" s="222" t="s">
        <v>29</v>
      </c>
      <c r="B34" s="222" t="s">
        <v>30</v>
      </c>
      <c r="C34" s="224"/>
      <c r="D34" s="224"/>
      <c r="E34" s="517">
        <f>E35+E39+E43+E47+E51</f>
        <v>1116</v>
      </c>
      <c r="F34" s="354">
        <f>SUM(F35:F54)</f>
        <v>30</v>
      </c>
      <c r="G34" s="354">
        <f t="shared" ref="G34:L34" si="21">SUM(G35:G54)</f>
        <v>300</v>
      </c>
      <c r="H34" s="354">
        <f t="shared" si="21"/>
        <v>106</v>
      </c>
      <c r="I34" s="354">
        <f t="shared" si="21"/>
        <v>144</v>
      </c>
      <c r="J34" s="354">
        <f t="shared" si="21"/>
        <v>756</v>
      </c>
      <c r="K34" s="354">
        <f t="shared" si="21"/>
        <v>60</v>
      </c>
      <c r="L34" s="354">
        <f t="shared" si="21"/>
        <v>20</v>
      </c>
      <c r="M34" s="354">
        <f t="shared" ref="M34" si="22">SUM(M35:M54)</f>
        <v>36</v>
      </c>
      <c r="N34" s="354">
        <f t="shared" ref="N34" si="23">SUM(N35:N54)</f>
        <v>6</v>
      </c>
      <c r="O34" s="354">
        <f t="shared" ref="O34" si="24">SUM(O35:O54)</f>
        <v>0</v>
      </c>
      <c r="P34" s="354">
        <f t="shared" ref="P34" si="25">SUM(P35:P54)</f>
        <v>0</v>
      </c>
      <c r="Q34" s="354">
        <f t="shared" ref="Q34" si="26">SUM(Q35:Q54)</f>
        <v>174</v>
      </c>
      <c r="R34" s="354">
        <f t="shared" ref="R34" si="27">SUM(R35:R54)</f>
        <v>2</v>
      </c>
      <c r="S34" s="354">
        <f t="shared" ref="S34" si="28">SUM(S35:S54)</f>
        <v>4</v>
      </c>
      <c r="T34" s="354">
        <f t="shared" ref="T34" si="29">SUM(T35:T54)</f>
        <v>12</v>
      </c>
      <c r="U34" s="354">
        <f t="shared" ref="U34" si="30">SUM(U35:U54)</f>
        <v>354</v>
      </c>
      <c r="V34" s="354">
        <f t="shared" ref="V34" si="31">SUM(V35:V54)</f>
        <v>10</v>
      </c>
      <c r="W34" s="354">
        <f t="shared" ref="W34" si="32">SUM(W35:W54)</f>
        <v>8</v>
      </c>
      <c r="X34" s="354">
        <f t="shared" ref="X34" si="33">SUM(X35:X54)</f>
        <v>18</v>
      </c>
      <c r="Y34" s="354">
        <f t="shared" ref="Y34" si="34">SUM(Y35:Y54)</f>
        <v>442</v>
      </c>
      <c r="Z34" s="354">
        <f t="shared" ref="Z34" si="35">SUM(Z35:Z54)</f>
        <v>12</v>
      </c>
      <c r="AA34" s="354">
        <f t="shared" ref="AA34" si="36">SUM(AA35:AA54)</f>
        <v>8</v>
      </c>
      <c r="AB34" s="354">
        <f t="shared" ref="AB34" si="37">SUM(AB35:AB54)</f>
        <v>30</v>
      </c>
    </row>
    <row r="35" spans="1:28" s="221" customFormat="1" ht="57" customHeight="1" x14ac:dyDescent="0.35">
      <c r="A35" s="152" t="s">
        <v>184</v>
      </c>
      <c r="B35" s="156" t="s">
        <v>48</v>
      </c>
      <c r="C35" s="156" t="s">
        <v>190</v>
      </c>
      <c r="D35" s="416">
        <v>3</v>
      </c>
      <c r="E35" s="417">
        <f>E36+E37+E38+K35</f>
        <v>222</v>
      </c>
      <c r="F35" s="417"/>
      <c r="G35" s="417"/>
      <c r="H35" s="417"/>
      <c r="I35" s="417"/>
      <c r="J35" s="417"/>
      <c r="K35" s="417">
        <v>6</v>
      </c>
      <c r="L35" s="424"/>
      <c r="M35" s="435"/>
      <c r="N35" s="435"/>
      <c r="O35" s="435"/>
      <c r="P35" s="425"/>
      <c r="Q35" s="435"/>
      <c r="R35" s="433"/>
      <c r="S35" s="433"/>
      <c r="T35" s="527">
        <v>6</v>
      </c>
      <c r="U35" s="430"/>
      <c r="V35" s="430"/>
      <c r="W35" s="430"/>
      <c r="X35" s="427"/>
      <c r="Y35" s="430"/>
      <c r="Z35" s="431"/>
      <c r="AA35" s="431"/>
      <c r="AB35" s="424"/>
    </row>
    <row r="36" spans="1:28" s="221" customFormat="1" ht="40.5" x14ac:dyDescent="0.35">
      <c r="A36" s="150" t="s">
        <v>185</v>
      </c>
      <c r="B36" s="153" t="s">
        <v>282</v>
      </c>
      <c r="C36" s="413" t="s">
        <v>120</v>
      </c>
      <c r="D36" s="154">
        <v>2</v>
      </c>
      <c r="E36" s="512">
        <v>72</v>
      </c>
      <c r="F36" s="327">
        <v>8</v>
      </c>
      <c r="G36" s="512">
        <f>E36-F36</f>
        <v>64</v>
      </c>
      <c r="H36" s="513">
        <f>G36-I36-J36-K36-L36</f>
        <v>18</v>
      </c>
      <c r="I36" s="514">
        <v>36</v>
      </c>
      <c r="J36" s="417"/>
      <c r="K36" s="417">
        <v>6</v>
      </c>
      <c r="L36" s="424">
        <v>4</v>
      </c>
      <c r="M36" s="430">
        <v>36</v>
      </c>
      <c r="N36" s="430">
        <v>6</v>
      </c>
      <c r="O36" s="430"/>
      <c r="P36" s="427"/>
      <c r="Q36" s="430">
        <v>18</v>
      </c>
      <c r="R36" s="431">
        <v>2</v>
      </c>
      <c r="S36" s="431">
        <v>4</v>
      </c>
      <c r="T36" s="530">
        <v>6</v>
      </c>
      <c r="U36" s="430"/>
      <c r="V36" s="430"/>
      <c r="W36" s="430"/>
      <c r="X36" s="427"/>
      <c r="Y36" s="435"/>
      <c r="Z36" s="433"/>
      <c r="AA36" s="433"/>
      <c r="AB36" s="418"/>
    </row>
    <row r="37" spans="1:28" s="221" customFormat="1" ht="44.25" customHeight="1" x14ac:dyDescent="0.35">
      <c r="A37" s="226" t="s">
        <v>186</v>
      </c>
      <c r="B37" s="157" t="s">
        <v>114</v>
      </c>
      <c r="C37" s="628" t="s">
        <v>308</v>
      </c>
      <c r="D37" s="628">
        <v>3</v>
      </c>
      <c r="E37" s="514">
        <v>72</v>
      </c>
      <c r="F37" s="417"/>
      <c r="G37" s="417"/>
      <c r="H37" s="417"/>
      <c r="I37" s="417"/>
      <c r="J37" s="417">
        <v>72</v>
      </c>
      <c r="K37" s="417"/>
      <c r="L37" s="424"/>
      <c r="M37" s="430"/>
      <c r="N37" s="430"/>
      <c r="O37" s="430"/>
      <c r="P37" s="427"/>
      <c r="Q37" s="538">
        <v>72</v>
      </c>
      <c r="R37" s="431"/>
      <c r="S37" s="431"/>
      <c r="T37" s="424"/>
      <c r="U37" s="430"/>
      <c r="V37" s="430"/>
      <c r="W37" s="430"/>
      <c r="X37" s="427"/>
      <c r="Y37" s="435"/>
      <c r="Z37" s="433"/>
      <c r="AA37" s="433"/>
      <c r="AB37" s="424"/>
    </row>
    <row r="38" spans="1:28" s="221" customFormat="1" ht="41.25" customHeight="1" thickBot="1" x14ac:dyDescent="0.4">
      <c r="A38" s="230" t="s">
        <v>187</v>
      </c>
      <c r="B38" s="265" t="s">
        <v>283</v>
      </c>
      <c r="C38" s="629"/>
      <c r="D38" s="629"/>
      <c r="E38" s="515">
        <v>72</v>
      </c>
      <c r="F38" s="437"/>
      <c r="G38" s="437"/>
      <c r="H38" s="437"/>
      <c r="I38" s="437"/>
      <c r="J38" s="437">
        <v>72</v>
      </c>
      <c r="K38" s="437"/>
      <c r="L38" s="438"/>
      <c r="M38" s="439"/>
      <c r="N38" s="439"/>
      <c r="O38" s="439"/>
      <c r="P38" s="440"/>
      <c r="Q38" s="439">
        <v>72</v>
      </c>
      <c r="R38" s="441"/>
      <c r="S38" s="441"/>
      <c r="T38" s="442"/>
      <c r="U38" s="443"/>
      <c r="V38" s="443"/>
      <c r="W38" s="443"/>
      <c r="X38" s="444"/>
      <c r="Y38" s="443"/>
      <c r="Z38" s="445"/>
      <c r="AA38" s="445"/>
      <c r="AB38" s="438"/>
    </row>
    <row r="39" spans="1:28" s="221" customFormat="1" ht="54.75" customHeight="1" x14ac:dyDescent="0.35">
      <c r="A39" s="152" t="s">
        <v>39</v>
      </c>
      <c r="B39" s="152" t="s">
        <v>49</v>
      </c>
      <c r="C39" s="152" t="s">
        <v>190</v>
      </c>
      <c r="D39" s="415">
        <v>4</v>
      </c>
      <c r="E39" s="446">
        <f>E40+E41+E42+K39</f>
        <v>258</v>
      </c>
      <c r="F39" s="446"/>
      <c r="G39" s="446"/>
      <c r="H39" s="446"/>
      <c r="I39" s="446"/>
      <c r="J39" s="446"/>
      <c r="K39" s="446">
        <v>6</v>
      </c>
      <c r="L39" s="447"/>
      <c r="M39" s="448"/>
      <c r="N39" s="448"/>
      <c r="O39" s="448"/>
      <c r="P39" s="449"/>
      <c r="Q39" s="448"/>
      <c r="R39" s="450"/>
      <c r="S39" s="450"/>
      <c r="T39" s="451"/>
      <c r="U39" s="452"/>
      <c r="V39" s="452"/>
      <c r="W39" s="452"/>
      <c r="X39" s="531">
        <v>6</v>
      </c>
      <c r="Y39" s="452"/>
      <c r="Z39" s="453"/>
      <c r="AA39" s="453"/>
      <c r="AB39" s="447"/>
    </row>
    <row r="40" spans="1:28" s="221" customFormat="1" ht="40.5" x14ac:dyDescent="0.35">
      <c r="A40" s="150" t="s">
        <v>188</v>
      </c>
      <c r="B40" s="153" t="s">
        <v>286</v>
      </c>
      <c r="C40" s="413" t="s">
        <v>120</v>
      </c>
      <c r="D40" s="154">
        <v>4</v>
      </c>
      <c r="E40" s="512">
        <v>72</v>
      </c>
      <c r="F40" s="417">
        <v>4</v>
      </c>
      <c r="G40" s="512">
        <f>E40-F40</f>
        <v>68</v>
      </c>
      <c r="H40" s="513">
        <f>G40-I40-J40-K40-L40</f>
        <v>22</v>
      </c>
      <c r="I40" s="512">
        <v>36</v>
      </c>
      <c r="J40" s="417"/>
      <c r="K40" s="417">
        <v>6</v>
      </c>
      <c r="L40" s="424">
        <v>4</v>
      </c>
      <c r="M40" s="430"/>
      <c r="N40" s="430"/>
      <c r="O40" s="430"/>
      <c r="P40" s="427"/>
      <c r="Q40" s="430">
        <v>12</v>
      </c>
      <c r="R40" s="431"/>
      <c r="S40" s="431"/>
      <c r="T40" s="424"/>
      <c r="U40" s="430">
        <v>46</v>
      </c>
      <c r="V40" s="430">
        <v>4</v>
      </c>
      <c r="W40" s="430">
        <v>4</v>
      </c>
      <c r="X40" s="529">
        <v>6</v>
      </c>
      <c r="Y40" s="430"/>
      <c r="Z40" s="431"/>
      <c r="AA40" s="431"/>
      <c r="AB40" s="424"/>
    </row>
    <row r="41" spans="1:28" s="221" customFormat="1" ht="21" x14ac:dyDescent="0.35">
      <c r="A41" s="226" t="s">
        <v>189</v>
      </c>
      <c r="B41" s="150" t="s">
        <v>114</v>
      </c>
      <c r="C41" s="628" t="s">
        <v>308</v>
      </c>
      <c r="D41" s="628">
        <v>4</v>
      </c>
      <c r="E41" s="514">
        <v>72</v>
      </c>
      <c r="F41" s="417"/>
      <c r="G41" s="417"/>
      <c r="H41" s="417"/>
      <c r="I41" s="417"/>
      <c r="J41" s="417">
        <v>72</v>
      </c>
      <c r="K41" s="417"/>
      <c r="L41" s="424"/>
      <c r="M41" s="430"/>
      <c r="N41" s="430"/>
      <c r="O41" s="430"/>
      <c r="P41" s="427"/>
      <c r="Q41" s="430"/>
      <c r="R41" s="431"/>
      <c r="S41" s="431"/>
      <c r="T41" s="424"/>
      <c r="U41" s="430">
        <v>72</v>
      </c>
      <c r="V41" s="430"/>
      <c r="W41" s="430"/>
      <c r="X41" s="427"/>
      <c r="Y41" s="430"/>
      <c r="Z41" s="431"/>
      <c r="AA41" s="431"/>
      <c r="AB41" s="424"/>
    </row>
    <row r="42" spans="1:28" s="221" customFormat="1" ht="53.25" customHeight="1" thickBot="1" x14ac:dyDescent="0.4">
      <c r="A42" s="230" t="s">
        <v>40</v>
      </c>
      <c r="B42" s="155" t="s">
        <v>283</v>
      </c>
      <c r="C42" s="629"/>
      <c r="D42" s="629"/>
      <c r="E42" s="515">
        <v>108</v>
      </c>
      <c r="F42" s="437"/>
      <c r="G42" s="437"/>
      <c r="H42" s="437"/>
      <c r="I42" s="437"/>
      <c r="J42" s="437">
        <v>108</v>
      </c>
      <c r="K42" s="437"/>
      <c r="L42" s="438"/>
      <c r="M42" s="443"/>
      <c r="N42" s="443"/>
      <c r="O42" s="443"/>
      <c r="P42" s="444"/>
      <c r="Q42" s="443"/>
      <c r="R42" s="445"/>
      <c r="S42" s="445"/>
      <c r="T42" s="438"/>
      <c r="U42" s="539">
        <v>108</v>
      </c>
      <c r="V42" s="443"/>
      <c r="W42" s="443"/>
      <c r="X42" s="444"/>
      <c r="Y42" s="443"/>
      <c r="Z42" s="445"/>
      <c r="AA42" s="445"/>
      <c r="AB42" s="438"/>
    </row>
    <row r="43" spans="1:28" s="221" customFormat="1" ht="53.25" customHeight="1" x14ac:dyDescent="0.35">
      <c r="A43" s="152" t="s">
        <v>41</v>
      </c>
      <c r="B43" s="152" t="s">
        <v>50</v>
      </c>
      <c r="C43" s="152" t="s">
        <v>190</v>
      </c>
      <c r="D43" s="415">
        <v>4</v>
      </c>
      <c r="E43" s="454">
        <f>E44+E45+E46+K43</f>
        <v>192</v>
      </c>
      <c r="F43" s="454"/>
      <c r="G43" s="454"/>
      <c r="H43" s="454"/>
      <c r="I43" s="454"/>
      <c r="J43" s="454"/>
      <c r="K43" s="454">
        <v>6</v>
      </c>
      <c r="L43" s="455"/>
      <c r="M43" s="456"/>
      <c r="N43" s="456"/>
      <c r="O43" s="456"/>
      <c r="P43" s="457"/>
      <c r="Q43" s="456"/>
      <c r="R43" s="458"/>
      <c r="S43" s="458"/>
      <c r="T43" s="455"/>
      <c r="U43" s="456"/>
      <c r="V43" s="456"/>
      <c r="W43" s="456"/>
      <c r="X43" s="457"/>
      <c r="Y43" s="456"/>
      <c r="Z43" s="458"/>
      <c r="AA43" s="458"/>
      <c r="AB43" s="532">
        <v>6</v>
      </c>
    </row>
    <row r="44" spans="1:28" s="221" customFormat="1" ht="40.5" x14ac:dyDescent="0.35">
      <c r="A44" s="150" t="s">
        <v>191</v>
      </c>
      <c r="B44" s="149" t="s">
        <v>288</v>
      </c>
      <c r="C44" s="413" t="s">
        <v>120</v>
      </c>
      <c r="D44" s="154">
        <v>4</v>
      </c>
      <c r="E44" s="512">
        <v>42</v>
      </c>
      <c r="F44" s="417">
        <v>6</v>
      </c>
      <c r="G44" s="512">
        <f>E44-F44</f>
        <v>36</v>
      </c>
      <c r="H44" s="513">
        <f>G44-I44-J44-K44-L44</f>
        <v>14</v>
      </c>
      <c r="I44" s="512">
        <v>12</v>
      </c>
      <c r="J44" s="417"/>
      <c r="K44" s="417">
        <v>6</v>
      </c>
      <c r="L44" s="424">
        <v>4</v>
      </c>
      <c r="M44" s="430"/>
      <c r="N44" s="430"/>
      <c r="O44" s="430"/>
      <c r="P44" s="427"/>
      <c r="Q44" s="430"/>
      <c r="R44" s="431"/>
      <c r="S44" s="431"/>
      <c r="T44" s="424"/>
      <c r="U44" s="430"/>
      <c r="V44" s="417"/>
      <c r="W44" s="417"/>
      <c r="X44" s="427"/>
      <c r="Y44" s="430">
        <v>26</v>
      </c>
      <c r="Z44" s="431">
        <v>6</v>
      </c>
      <c r="AA44" s="431">
        <v>4</v>
      </c>
      <c r="AB44" s="530">
        <v>6</v>
      </c>
    </row>
    <row r="45" spans="1:28" s="221" customFormat="1" ht="21" x14ac:dyDescent="0.35">
      <c r="A45" s="150" t="s">
        <v>192</v>
      </c>
      <c r="B45" s="150" t="s">
        <v>114</v>
      </c>
      <c r="C45" s="628" t="s">
        <v>308</v>
      </c>
      <c r="D45" s="628">
        <v>4</v>
      </c>
      <c r="E45" s="417">
        <v>72</v>
      </c>
      <c r="F45" s="417"/>
      <c r="G45" s="417"/>
      <c r="H45" s="417"/>
      <c r="I45" s="417"/>
      <c r="J45" s="417">
        <v>72</v>
      </c>
      <c r="K45" s="417"/>
      <c r="L45" s="459"/>
      <c r="M45" s="417"/>
      <c r="N45" s="417"/>
      <c r="O45" s="417"/>
      <c r="P45" s="427"/>
      <c r="Q45" s="430"/>
      <c r="R45" s="453"/>
      <c r="S45" s="453"/>
      <c r="T45" s="460"/>
      <c r="U45" s="430"/>
      <c r="V45" s="417"/>
      <c r="W45" s="417"/>
      <c r="X45" s="427"/>
      <c r="Y45" s="430">
        <v>72</v>
      </c>
      <c r="Z45" s="453"/>
      <c r="AA45" s="453"/>
      <c r="AB45" s="459"/>
    </row>
    <row r="46" spans="1:28" s="221" customFormat="1" ht="41.25" thickBot="1" x14ac:dyDescent="0.4">
      <c r="A46" s="155" t="s">
        <v>193</v>
      </c>
      <c r="B46" s="510" t="s">
        <v>283</v>
      </c>
      <c r="C46" s="630"/>
      <c r="D46" s="630"/>
      <c r="E46" s="516">
        <v>72</v>
      </c>
      <c r="F46" s="437"/>
      <c r="G46" s="437"/>
      <c r="H46" s="437"/>
      <c r="I46" s="437"/>
      <c r="J46" s="437">
        <v>72</v>
      </c>
      <c r="K46" s="437"/>
      <c r="L46" s="461"/>
      <c r="M46" s="437"/>
      <c r="N46" s="437"/>
      <c r="O46" s="437"/>
      <c r="P46" s="444"/>
      <c r="Q46" s="443"/>
      <c r="R46" s="445"/>
      <c r="S46" s="445"/>
      <c r="T46" s="462"/>
      <c r="U46" s="443"/>
      <c r="V46" s="437"/>
      <c r="W46" s="437"/>
      <c r="X46" s="444"/>
      <c r="Y46" s="539">
        <v>72</v>
      </c>
      <c r="Z46" s="445"/>
      <c r="AA46" s="445"/>
      <c r="AB46" s="461"/>
    </row>
    <row r="47" spans="1:28" s="221" customFormat="1" ht="30.75" customHeight="1" x14ac:dyDescent="0.35">
      <c r="A47" s="232" t="s">
        <v>319</v>
      </c>
      <c r="B47" s="526" t="s">
        <v>320</v>
      </c>
      <c r="C47" s="229" t="s">
        <v>190</v>
      </c>
      <c r="D47" s="229"/>
      <c r="E47" s="523">
        <f>SUM(E48+E49+E50+K47)</f>
        <v>222</v>
      </c>
      <c r="F47" s="411"/>
      <c r="G47" s="411"/>
      <c r="H47" s="411"/>
      <c r="I47" s="411"/>
      <c r="J47" s="411"/>
      <c r="K47" s="520">
        <v>6</v>
      </c>
      <c r="L47" s="464"/>
      <c r="M47" s="465"/>
      <c r="N47" s="465"/>
      <c r="O47" s="465"/>
      <c r="P47" s="466"/>
      <c r="Q47" s="465"/>
      <c r="R47" s="467"/>
      <c r="S47" s="467"/>
      <c r="T47" s="468"/>
      <c r="U47" s="469"/>
      <c r="V47" s="469"/>
      <c r="W47" s="469"/>
      <c r="X47" s="470"/>
      <c r="Y47" s="469"/>
      <c r="Z47" s="471"/>
      <c r="AA47" s="471"/>
      <c r="AB47" s="533">
        <v>6</v>
      </c>
    </row>
    <row r="48" spans="1:28" s="221" customFormat="1" ht="33" customHeight="1" thickBot="1" x14ac:dyDescent="0.4">
      <c r="A48" s="506" t="s">
        <v>321</v>
      </c>
      <c r="B48" s="524" t="s">
        <v>320</v>
      </c>
      <c r="C48" s="229" t="s">
        <v>120</v>
      </c>
      <c r="D48" s="229"/>
      <c r="E48" s="518">
        <v>72</v>
      </c>
      <c r="F48" s="519">
        <v>6</v>
      </c>
      <c r="G48" s="520">
        <f>SUM(E48-F48)</f>
        <v>66</v>
      </c>
      <c r="H48" s="520">
        <f>SUM(G48-I48-K48-L48)</f>
        <v>26</v>
      </c>
      <c r="I48" s="520">
        <v>30</v>
      </c>
      <c r="J48" s="520"/>
      <c r="K48" s="520">
        <v>6</v>
      </c>
      <c r="L48" s="521">
        <v>4</v>
      </c>
      <c r="M48" s="473"/>
      <c r="N48" s="473"/>
      <c r="O48" s="473"/>
      <c r="P48" s="474"/>
      <c r="Q48" s="475"/>
      <c r="R48" s="476"/>
      <c r="S48" s="476"/>
      <c r="T48" s="462"/>
      <c r="U48" s="477">
        <v>56</v>
      </c>
      <c r="V48" s="477">
        <v>6</v>
      </c>
      <c r="W48" s="477">
        <v>4</v>
      </c>
      <c r="X48" s="534">
        <v>6</v>
      </c>
      <c r="Y48" s="477"/>
      <c r="Z48" s="478"/>
      <c r="AA48" s="478"/>
      <c r="AB48" s="461"/>
    </row>
    <row r="49" spans="1:51" s="221" customFormat="1" ht="33" customHeight="1" x14ac:dyDescent="0.35">
      <c r="A49" s="232" t="s">
        <v>322</v>
      </c>
      <c r="B49" s="226" t="s">
        <v>114</v>
      </c>
      <c r="C49" s="562" t="s">
        <v>308</v>
      </c>
      <c r="D49" s="232"/>
      <c r="E49" s="509">
        <v>72</v>
      </c>
      <c r="F49" s="411"/>
      <c r="G49" s="495"/>
      <c r="H49" s="496"/>
      <c r="I49" s="496"/>
      <c r="J49" s="496">
        <v>72</v>
      </c>
      <c r="K49" s="496"/>
      <c r="L49" s="497"/>
      <c r="M49" s="498"/>
      <c r="N49" s="498"/>
      <c r="O49" s="498"/>
      <c r="P49" s="499"/>
      <c r="Q49" s="498"/>
      <c r="R49" s="500"/>
      <c r="S49" s="500"/>
      <c r="T49" s="501"/>
      <c r="U49" s="502">
        <v>72</v>
      </c>
      <c r="V49" s="502"/>
      <c r="W49" s="502"/>
      <c r="X49" s="503"/>
      <c r="Y49" s="502"/>
      <c r="Z49" s="504"/>
      <c r="AA49" s="504"/>
      <c r="AB49" s="505"/>
    </row>
    <row r="50" spans="1:51" s="221" customFormat="1" ht="33" customHeight="1" x14ac:dyDescent="0.35">
      <c r="A50" s="232" t="s">
        <v>323</v>
      </c>
      <c r="B50" s="226" t="s">
        <v>283</v>
      </c>
      <c r="C50" s="563"/>
      <c r="D50" s="232"/>
      <c r="E50" s="509">
        <v>72</v>
      </c>
      <c r="F50" s="411"/>
      <c r="G50" s="495"/>
      <c r="H50" s="496"/>
      <c r="I50" s="496"/>
      <c r="J50" s="496">
        <v>72</v>
      </c>
      <c r="K50" s="496"/>
      <c r="L50" s="497"/>
      <c r="M50" s="498"/>
      <c r="N50" s="498"/>
      <c r="O50" s="498"/>
      <c r="P50" s="499"/>
      <c r="Q50" s="498"/>
      <c r="R50" s="500"/>
      <c r="S50" s="500"/>
      <c r="T50" s="501"/>
      <c r="U50" s="502"/>
      <c r="V50" s="502"/>
      <c r="W50" s="502"/>
      <c r="X50" s="503"/>
      <c r="Y50" s="540">
        <v>72</v>
      </c>
      <c r="Z50" s="504"/>
      <c r="AA50" s="504"/>
      <c r="AB50" s="505"/>
    </row>
    <row r="51" spans="1:51" s="221" customFormat="1" ht="33" customHeight="1" x14ac:dyDescent="0.35">
      <c r="A51" s="232" t="s">
        <v>324</v>
      </c>
      <c r="B51" s="226" t="s">
        <v>328</v>
      </c>
      <c r="C51" s="232" t="s">
        <v>190</v>
      </c>
      <c r="D51" s="232"/>
      <c r="E51" s="509">
        <f>SUM(E52+E53+E54+K51)</f>
        <v>222</v>
      </c>
      <c r="F51" s="411"/>
      <c r="G51" s="495"/>
      <c r="H51" s="496"/>
      <c r="I51" s="496"/>
      <c r="J51" s="496"/>
      <c r="K51" s="522">
        <v>6</v>
      </c>
      <c r="L51" s="497"/>
      <c r="M51" s="498"/>
      <c r="N51" s="498"/>
      <c r="O51" s="498"/>
      <c r="P51" s="499"/>
      <c r="Q51" s="498"/>
      <c r="R51" s="500"/>
      <c r="S51" s="500"/>
      <c r="T51" s="501"/>
      <c r="U51" s="502"/>
      <c r="V51" s="502"/>
      <c r="W51" s="502"/>
      <c r="X51" s="503"/>
      <c r="Y51" s="502"/>
      <c r="Z51" s="504"/>
      <c r="AA51" s="504"/>
      <c r="AB51" s="535">
        <v>6</v>
      </c>
    </row>
    <row r="52" spans="1:51" s="221" customFormat="1" ht="33" customHeight="1" thickBot="1" x14ac:dyDescent="0.4">
      <c r="A52" s="232" t="s">
        <v>325</v>
      </c>
      <c r="B52" s="525" t="s">
        <v>328</v>
      </c>
      <c r="C52" s="232" t="s">
        <v>120</v>
      </c>
      <c r="D52" s="232"/>
      <c r="E52" s="509">
        <v>72</v>
      </c>
      <c r="F52" s="519">
        <v>6</v>
      </c>
      <c r="G52" s="520">
        <f>SUM(E52-F52)</f>
        <v>66</v>
      </c>
      <c r="H52" s="520">
        <f>SUM(G52-I52-K52-L52)</f>
        <v>26</v>
      </c>
      <c r="I52" s="520">
        <v>30</v>
      </c>
      <c r="J52" s="520"/>
      <c r="K52" s="520">
        <v>6</v>
      </c>
      <c r="L52" s="521">
        <v>4</v>
      </c>
      <c r="M52" s="498"/>
      <c r="N52" s="498"/>
      <c r="O52" s="498"/>
      <c r="P52" s="499"/>
      <c r="Q52" s="498"/>
      <c r="R52" s="500"/>
      <c r="S52" s="500"/>
      <c r="T52" s="501"/>
      <c r="U52" s="502"/>
      <c r="V52" s="502"/>
      <c r="W52" s="502"/>
      <c r="X52" s="503"/>
      <c r="Y52" s="502">
        <v>56</v>
      </c>
      <c r="Z52" s="504">
        <v>6</v>
      </c>
      <c r="AA52" s="504">
        <v>4</v>
      </c>
      <c r="AB52" s="535">
        <v>6</v>
      </c>
    </row>
    <row r="53" spans="1:51" s="221" customFormat="1" ht="33" customHeight="1" x14ac:dyDescent="0.35">
      <c r="A53" s="232" t="s">
        <v>326</v>
      </c>
      <c r="B53" s="226" t="s">
        <v>114</v>
      </c>
      <c r="C53" s="562" t="s">
        <v>308</v>
      </c>
      <c r="D53" s="232"/>
      <c r="E53" s="509">
        <v>72</v>
      </c>
      <c r="F53" s="411"/>
      <c r="G53" s="495"/>
      <c r="H53" s="496"/>
      <c r="I53" s="496"/>
      <c r="J53" s="496">
        <v>72</v>
      </c>
      <c r="K53" s="496"/>
      <c r="L53" s="497"/>
      <c r="M53" s="498"/>
      <c r="N53" s="498"/>
      <c r="O53" s="498"/>
      <c r="P53" s="499"/>
      <c r="Q53" s="498"/>
      <c r="R53" s="500"/>
      <c r="S53" s="500"/>
      <c r="T53" s="501"/>
      <c r="U53" s="502"/>
      <c r="V53" s="502"/>
      <c r="W53" s="502"/>
      <c r="X53" s="503"/>
      <c r="Y53" s="502">
        <v>72</v>
      </c>
      <c r="Z53" s="504"/>
      <c r="AA53" s="504"/>
      <c r="AB53" s="505"/>
    </row>
    <row r="54" spans="1:51" s="221" customFormat="1" ht="33" customHeight="1" x14ac:dyDescent="0.35">
      <c r="A54" s="232" t="s">
        <v>327</v>
      </c>
      <c r="B54" s="226" t="s">
        <v>283</v>
      </c>
      <c r="C54" s="563"/>
      <c r="D54" s="232"/>
      <c r="E54" s="509">
        <v>72</v>
      </c>
      <c r="F54" s="411"/>
      <c r="G54" s="495"/>
      <c r="H54" s="496"/>
      <c r="I54" s="496"/>
      <c r="J54" s="496">
        <v>72</v>
      </c>
      <c r="K54" s="496"/>
      <c r="L54" s="497"/>
      <c r="M54" s="498"/>
      <c r="N54" s="498"/>
      <c r="O54" s="498"/>
      <c r="P54" s="499"/>
      <c r="Q54" s="498"/>
      <c r="R54" s="500"/>
      <c r="S54" s="500"/>
      <c r="T54" s="501"/>
      <c r="U54" s="502"/>
      <c r="V54" s="502"/>
      <c r="W54" s="502"/>
      <c r="X54" s="503"/>
      <c r="Y54" s="540">
        <v>72</v>
      </c>
      <c r="Z54" s="504"/>
      <c r="AA54" s="504"/>
      <c r="AB54" s="505"/>
    </row>
    <row r="55" spans="1:51" s="221" customFormat="1" ht="33" customHeight="1" x14ac:dyDescent="0.35">
      <c r="A55" s="232"/>
      <c r="B55" s="226" t="s">
        <v>31</v>
      </c>
      <c r="C55" s="232"/>
      <c r="D55" s="232"/>
      <c r="E55" s="463">
        <v>36</v>
      </c>
      <c r="F55" s="411"/>
      <c r="G55" s="495"/>
      <c r="H55" s="496"/>
      <c r="I55" s="496"/>
      <c r="J55" s="496"/>
      <c r="K55" s="496"/>
      <c r="L55" s="497"/>
      <c r="M55" s="498"/>
      <c r="N55" s="498"/>
      <c r="O55" s="498"/>
      <c r="P55" s="499"/>
      <c r="Q55" s="498"/>
      <c r="R55" s="500"/>
      <c r="S55" s="500"/>
      <c r="T55" s="501"/>
      <c r="U55" s="502"/>
      <c r="V55" s="502"/>
      <c r="W55" s="502"/>
      <c r="X55" s="503"/>
      <c r="Y55" s="502"/>
      <c r="Z55" s="504"/>
      <c r="AA55" s="504"/>
      <c r="AB55" s="505"/>
    </row>
    <row r="56" spans="1:51" s="221" customFormat="1" ht="33" customHeight="1" thickBot="1" x14ac:dyDescent="0.4">
      <c r="A56" s="232"/>
      <c r="B56" s="507" t="s">
        <v>194</v>
      </c>
      <c r="C56" s="506"/>
      <c r="D56" s="506"/>
      <c r="E56" s="508">
        <f>E8+E23+E29+E34+E55</f>
        <v>2952</v>
      </c>
      <c r="F56" s="411"/>
      <c r="G56" s="495"/>
      <c r="H56" s="496"/>
      <c r="I56" s="496"/>
      <c r="J56" s="496"/>
      <c r="K56" s="496"/>
      <c r="L56" s="497"/>
      <c r="M56" s="498"/>
      <c r="N56" s="498"/>
      <c r="O56" s="498"/>
      <c r="P56" s="499"/>
      <c r="Q56" s="498"/>
      <c r="R56" s="500"/>
      <c r="S56" s="500"/>
      <c r="T56" s="501"/>
      <c r="U56" s="502"/>
      <c r="V56" s="502"/>
      <c r="W56" s="502"/>
      <c r="X56" s="503"/>
      <c r="Y56" s="502"/>
      <c r="Z56" s="504"/>
      <c r="AA56" s="504"/>
      <c r="AB56" s="505"/>
    </row>
    <row r="57" spans="1:51" ht="35.25" customHeight="1" x14ac:dyDescent="0.35">
      <c r="A57" s="610" t="s">
        <v>314</v>
      </c>
      <c r="B57" s="611"/>
      <c r="C57" s="611"/>
      <c r="D57" s="611"/>
      <c r="E57" s="614"/>
      <c r="F57" s="242">
        <f>SUM(M57:AB57)</f>
        <v>2160</v>
      </c>
      <c r="G57" s="616" t="s">
        <v>228</v>
      </c>
      <c r="H57" s="617"/>
      <c r="I57" s="617"/>
      <c r="J57" s="617"/>
      <c r="K57" s="617"/>
      <c r="L57" s="618"/>
      <c r="M57" s="231">
        <f>SUM(M8+M23+M29+M36+M40+M44+M48+M52)</f>
        <v>600</v>
      </c>
      <c r="N57" s="541">
        <f>N8+N29+N34+N23</f>
        <v>12</v>
      </c>
      <c r="O57" s="541">
        <f>O8+O29+O34+O23</f>
        <v>0</v>
      </c>
      <c r="P57" s="542">
        <f>P8+P29+P34+P23</f>
        <v>0</v>
      </c>
      <c r="Q57" s="231">
        <f>SUM(Q8+Q23+Q29+Q36+Q40+Q44+Q48+Q52)</f>
        <v>684</v>
      </c>
      <c r="R57" s="541">
        <f>R8+R29+R34+R23</f>
        <v>2</v>
      </c>
      <c r="S57" s="541">
        <f>S8+S29+S34+S23</f>
        <v>4</v>
      </c>
      <c r="T57" s="543">
        <f>T8+T29+T34+T23</f>
        <v>30</v>
      </c>
      <c r="U57" s="231">
        <f>SUM(U8+U23+U29+U36+U40+U44+U48+U52)</f>
        <v>324</v>
      </c>
      <c r="V57" s="541">
        <f>V8+V29+V34+V23</f>
        <v>10</v>
      </c>
      <c r="W57" s="541">
        <f>W8+W29+W34+W23</f>
        <v>8</v>
      </c>
      <c r="X57" s="542">
        <f>X8+X29+X34+X23</f>
        <v>18</v>
      </c>
      <c r="Y57" s="231">
        <f>SUM(Y8+Y23+Y29+Y36+Y40+Y44+Y48+Y52)</f>
        <v>406</v>
      </c>
      <c r="Z57" s="541">
        <f>Z8+Z29+Z34+Z23</f>
        <v>12</v>
      </c>
      <c r="AA57" s="541">
        <f>AA8+AA29+AA34+AA23</f>
        <v>8</v>
      </c>
      <c r="AB57" s="543">
        <f>AB8+AB29+AB34+AB23</f>
        <v>42</v>
      </c>
    </row>
    <row r="58" spans="1:51" ht="27" customHeight="1" x14ac:dyDescent="0.35">
      <c r="A58" s="610"/>
      <c r="B58" s="611"/>
      <c r="C58" s="611"/>
      <c r="D58" s="611"/>
      <c r="E58" s="614"/>
      <c r="F58" s="243">
        <f>M58+Q58+U58+Y58</f>
        <v>360</v>
      </c>
      <c r="G58" s="619" t="s">
        <v>229</v>
      </c>
      <c r="H58" s="620"/>
      <c r="I58" s="620"/>
      <c r="J58" s="620"/>
      <c r="K58" s="620"/>
      <c r="L58" s="621"/>
      <c r="M58" s="234">
        <f>M37+M41+M45+M49+M53</f>
        <v>0</v>
      </c>
      <c r="N58" s="234"/>
      <c r="O58" s="234"/>
      <c r="P58" s="235"/>
      <c r="Q58" s="234">
        <f>Q37+Q41+Q45+Q49+Q53</f>
        <v>72</v>
      </c>
      <c r="R58" s="234"/>
      <c r="S58" s="234"/>
      <c r="T58" s="400"/>
      <c r="U58" s="234">
        <f>U37+U41+U45+U49+U53</f>
        <v>144</v>
      </c>
      <c r="V58" s="234"/>
      <c r="W58" s="234"/>
      <c r="X58" s="237"/>
      <c r="Y58" s="234">
        <f>Y37+Y41+Y45+Y49+Y53</f>
        <v>144</v>
      </c>
      <c r="Z58" s="234"/>
      <c r="AA58" s="234"/>
      <c r="AB58" s="400"/>
    </row>
    <row r="59" spans="1:51" ht="24.75" customHeight="1" x14ac:dyDescent="0.35">
      <c r="A59" s="610"/>
      <c r="B59" s="611"/>
      <c r="C59" s="611"/>
      <c r="D59" s="611"/>
      <c r="E59" s="614"/>
      <c r="F59" s="243">
        <f>M59+Q59+U59+Y59</f>
        <v>396</v>
      </c>
      <c r="G59" s="619" t="s">
        <v>230</v>
      </c>
      <c r="H59" s="620"/>
      <c r="I59" s="620"/>
      <c r="J59" s="620"/>
      <c r="K59" s="620"/>
      <c r="L59" s="621"/>
      <c r="M59" s="234">
        <f>M38+M42+M46+M50+M54</f>
        <v>0</v>
      </c>
      <c r="N59" s="234"/>
      <c r="O59" s="234"/>
      <c r="P59" s="235"/>
      <c r="Q59" s="234">
        <f>Q38+Q42+Q46+Q50+Q54</f>
        <v>72</v>
      </c>
      <c r="R59" s="234"/>
      <c r="S59" s="234"/>
      <c r="T59" s="400"/>
      <c r="U59" s="234">
        <f>U38+U42+U46+U50+U54</f>
        <v>108</v>
      </c>
      <c r="V59" s="234"/>
      <c r="W59" s="234"/>
      <c r="X59" s="237"/>
      <c r="Y59" s="234">
        <f>Y38+Y42+Y46+Y50+Y54</f>
        <v>216</v>
      </c>
      <c r="Z59" s="234"/>
      <c r="AA59" s="234"/>
      <c r="AB59" s="400"/>
    </row>
    <row r="60" spans="1:51" ht="29.25" customHeight="1" x14ac:dyDescent="0.35">
      <c r="A60" s="610"/>
      <c r="B60" s="611"/>
      <c r="C60" s="611"/>
      <c r="D60" s="611"/>
      <c r="E60" s="614"/>
      <c r="F60" s="243">
        <f>SUM(M60:AB60)</f>
        <v>36</v>
      </c>
      <c r="G60" s="619" t="s">
        <v>231</v>
      </c>
      <c r="H60" s="620"/>
      <c r="I60" s="620"/>
      <c r="J60" s="620"/>
      <c r="K60" s="620"/>
      <c r="L60" s="621"/>
      <c r="M60" s="234"/>
      <c r="N60" s="234">
        <f>SUM(N8+N23+N29+N34)</f>
        <v>12</v>
      </c>
      <c r="O60" s="234"/>
      <c r="P60" s="235"/>
      <c r="Q60" s="234"/>
      <c r="R60" s="234">
        <f>SUM(R8+R23+R29+R34)</f>
        <v>2</v>
      </c>
      <c r="S60" s="385"/>
      <c r="T60" s="400"/>
      <c r="U60" s="236"/>
      <c r="V60" s="234">
        <f>SUM(V8+V23+V29+V34)</f>
        <v>10</v>
      </c>
      <c r="W60" s="236"/>
      <c r="X60" s="237"/>
      <c r="Y60" s="236"/>
      <c r="Z60" s="234">
        <f>SUM(Z8+Z23+Z29+Z34)</f>
        <v>12</v>
      </c>
      <c r="AA60" s="391"/>
      <c r="AB60" s="233"/>
    </row>
    <row r="61" spans="1:51" ht="25.5" customHeight="1" x14ac:dyDescent="0.35">
      <c r="A61" s="610"/>
      <c r="B61" s="611"/>
      <c r="C61" s="611"/>
      <c r="D61" s="611"/>
      <c r="E61" s="614"/>
      <c r="F61" s="243">
        <f t="shared" ref="F61:F66" si="38">SUM(M61:AB61)</f>
        <v>20</v>
      </c>
      <c r="G61" s="619" t="s">
        <v>232</v>
      </c>
      <c r="H61" s="620"/>
      <c r="I61" s="620"/>
      <c r="J61" s="620"/>
      <c r="K61" s="620"/>
      <c r="L61" s="621"/>
      <c r="M61" s="234"/>
      <c r="N61" s="234"/>
      <c r="O61" s="234">
        <f>SUM(O8+O23+O29+O34)</f>
        <v>0</v>
      </c>
      <c r="P61" s="235"/>
      <c r="Q61" s="234"/>
      <c r="R61" s="385"/>
      <c r="S61" s="234">
        <f>SUM(S8+S23+S29+S34)</f>
        <v>4</v>
      </c>
      <c r="T61" s="400"/>
      <c r="U61" s="236"/>
      <c r="V61" s="229"/>
      <c r="W61" s="234">
        <f>SUM(W8+W23+W29+W34)</f>
        <v>8</v>
      </c>
      <c r="X61" s="237"/>
      <c r="Y61" s="236"/>
      <c r="Z61" s="391"/>
      <c r="AA61" s="234">
        <f>SUM(AA8+AA23+AA29+AA34)</f>
        <v>8</v>
      </c>
      <c r="AB61" s="400"/>
      <c r="AY61" s="235"/>
    </row>
    <row r="62" spans="1:51" s="245" customFormat="1" ht="25.5" customHeight="1" x14ac:dyDescent="0.35">
      <c r="A62" s="610"/>
      <c r="B62" s="611"/>
      <c r="C62" s="611"/>
      <c r="D62" s="611"/>
      <c r="E62" s="614"/>
      <c r="F62" s="243">
        <f t="shared" si="38"/>
        <v>90</v>
      </c>
      <c r="G62" s="619" t="s">
        <v>233</v>
      </c>
      <c r="H62" s="620"/>
      <c r="I62" s="620"/>
      <c r="J62" s="620"/>
      <c r="K62" s="620"/>
      <c r="L62" s="621"/>
      <c r="M62" s="244"/>
      <c r="N62" s="244"/>
      <c r="O62" s="244"/>
      <c r="P62" s="235">
        <f>SUM(P8+P23+P29+P34)</f>
        <v>0</v>
      </c>
      <c r="Q62" s="234"/>
      <c r="R62" s="385"/>
      <c r="S62" s="385"/>
      <c r="T62" s="235">
        <f>SUM(T8+T23+T29+T34)</f>
        <v>30</v>
      </c>
      <c r="U62" s="236"/>
      <c r="V62" s="229"/>
      <c r="W62" s="229"/>
      <c r="X62" s="235">
        <f>SUM(X8+X23+X29+X34)</f>
        <v>18</v>
      </c>
      <c r="Y62" s="236"/>
      <c r="Z62" s="391"/>
      <c r="AA62" s="391"/>
      <c r="AB62" s="235">
        <f>SUM(AB8+AB23+AB29+AB34)</f>
        <v>42</v>
      </c>
    </row>
    <row r="63" spans="1:51" s="245" customFormat="1" ht="24.75" customHeight="1" thickBot="1" x14ac:dyDescent="0.4">
      <c r="A63" s="610"/>
      <c r="B63" s="611"/>
      <c r="C63" s="611"/>
      <c r="D63" s="611"/>
      <c r="E63" s="614"/>
      <c r="F63" s="242">
        <f>SUM(M63:AB63)</f>
        <v>2916</v>
      </c>
      <c r="G63" s="622" t="s">
        <v>234</v>
      </c>
      <c r="H63" s="623"/>
      <c r="I63" s="623"/>
      <c r="J63" s="623"/>
      <c r="K63" s="623"/>
      <c r="L63" s="624"/>
      <c r="M63" s="246">
        <f>M57+M58+M59+N60+O61+P62</f>
        <v>612</v>
      </c>
      <c r="N63" s="246"/>
      <c r="O63" s="246"/>
      <c r="P63" s="240"/>
      <c r="Q63" s="246">
        <f>Q57+Q58+Q59+R60+S61+T62</f>
        <v>864</v>
      </c>
      <c r="R63" s="386"/>
      <c r="S63" s="386"/>
      <c r="T63" s="399"/>
      <c r="U63" s="246">
        <f>U57+U58+U59+V60+W61+X62</f>
        <v>612</v>
      </c>
      <c r="V63" s="239"/>
      <c r="W63" s="239"/>
      <c r="X63" s="241"/>
      <c r="Y63" s="246">
        <f>Y57+Y58+Y59+Z60+AA61+AB62</f>
        <v>828</v>
      </c>
      <c r="Z63" s="386"/>
      <c r="AA63" s="386"/>
      <c r="AB63" s="399"/>
    </row>
    <row r="64" spans="1:51" s="245" customFormat="1" ht="27.75" customHeight="1" x14ac:dyDescent="0.3">
      <c r="A64" s="610"/>
      <c r="B64" s="611"/>
      <c r="C64" s="611"/>
      <c r="D64" s="611"/>
      <c r="E64" s="614"/>
      <c r="F64" s="249">
        <f t="shared" si="38"/>
        <v>15</v>
      </c>
      <c r="G64" s="625" t="s">
        <v>235</v>
      </c>
      <c r="H64" s="626"/>
      <c r="I64" s="626"/>
      <c r="J64" s="626"/>
      <c r="K64" s="626"/>
      <c r="L64" s="627"/>
      <c r="M64" s="247">
        <v>0</v>
      </c>
      <c r="N64" s="247"/>
      <c r="O64" s="247"/>
      <c r="P64" s="248"/>
      <c r="Q64" s="247">
        <v>5</v>
      </c>
      <c r="R64" s="387"/>
      <c r="S64" s="387"/>
      <c r="T64" s="402"/>
      <c r="U64" s="396">
        <v>3</v>
      </c>
      <c r="V64" s="249"/>
      <c r="W64" s="249"/>
      <c r="X64" s="248"/>
      <c r="Y64" s="396">
        <v>7</v>
      </c>
      <c r="Z64" s="392"/>
      <c r="AA64" s="392"/>
      <c r="AB64" s="402"/>
    </row>
    <row r="65" spans="1:32" ht="30" customHeight="1" x14ac:dyDescent="0.3">
      <c r="A65" s="610"/>
      <c r="B65" s="611"/>
      <c r="C65" s="611"/>
      <c r="D65" s="611"/>
      <c r="E65" s="614"/>
      <c r="F65" s="253">
        <f t="shared" si="38"/>
        <v>20</v>
      </c>
      <c r="G65" s="619" t="s">
        <v>236</v>
      </c>
      <c r="H65" s="620"/>
      <c r="I65" s="620"/>
      <c r="J65" s="620"/>
      <c r="K65" s="620"/>
      <c r="L65" s="621"/>
      <c r="M65" s="251">
        <v>3</v>
      </c>
      <c r="N65" s="251"/>
      <c r="O65" s="251"/>
      <c r="P65" s="252"/>
      <c r="Q65" s="251">
        <v>7</v>
      </c>
      <c r="R65" s="388"/>
      <c r="S65" s="388"/>
      <c r="T65" s="403"/>
      <c r="U65" s="397">
        <v>1</v>
      </c>
      <c r="V65" s="253"/>
      <c r="W65" s="253"/>
      <c r="X65" s="410"/>
      <c r="Y65" s="397">
        <v>9</v>
      </c>
      <c r="Z65" s="393"/>
      <c r="AA65" s="393"/>
      <c r="AB65" s="403"/>
    </row>
    <row r="66" spans="1:32" ht="26.25" customHeight="1" x14ac:dyDescent="0.3">
      <c r="A66" s="610"/>
      <c r="B66" s="611"/>
      <c r="C66" s="611"/>
      <c r="D66" s="611"/>
      <c r="E66" s="614"/>
      <c r="F66" s="647">
        <f t="shared" si="38"/>
        <v>2</v>
      </c>
      <c r="G66" s="648" t="s">
        <v>237</v>
      </c>
      <c r="H66" s="649"/>
      <c r="I66" s="649"/>
      <c r="J66" s="649"/>
      <c r="K66" s="649"/>
      <c r="L66" s="650"/>
      <c r="M66" s="651">
        <v>1</v>
      </c>
      <c r="N66" s="651"/>
      <c r="O66" s="651"/>
      <c r="P66" s="652"/>
      <c r="Q66" s="651"/>
      <c r="R66" s="653"/>
      <c r="S66" s="653"/>
      <c r="T66" s="654"/>
      <c r="U66" s="655">
        <v>1</v>
      </c>
      <c r="V66" s="647"/>
      <c r="W66" s="647"/>
      <c r="X66" s="656"/>
      <c r="Y66" s="655"/>
      <c r="Z66" s="657"/>
      <c r="AA66" s="657"/>
      <c r="AB66" s="654"/>
    </row>
    <row r="67" spans="1:32" ht="35.25" customHeight="1" x14ac:dyDescent="0.3">
      <c r="A67" s="658"/>
      <c r="B67" s="658"/>
      <c r="C67" s="658"/>
      <c r="D67" s="658"/>
      <c r="E67" s="658"/>
      <c r="F67" s="658"/>
      <c r="G67" s="658"/>
      <c r="H67" s="658"/>
      <c r="I67" s="658"/>
      <c r="J67" s="658"/>
      <c r="K67" s="658"/>
      <c r="L67" s="658"/>
      <c r="M67" s="662"/>
      <c r="N67" s="662"/>
      <c r="O67" s="662"/>
      <c r="P67" s="660"/>
      <c r="Q67" s="662"/>
      <c r="R67" s="662"/>
      <c r="S67" s="662"/>
      <c r="T67" s="659"/>
      <c r="U67" s="663"/>
      <c r="V67" s="663"/>
      <c r="W67" s="663"/>
      <c r="X67" s="661"/>
      <c r="Y67" s="663"/>
      <c r="Z67" s="663"/>
      <c r="AA67" s="663"/>
      <c r="AB67" s="661"/>
      <c r="AC67" s="658"/>
      <c r="AD67" s="658"/>
      <c r="AE67" s="658"/>
      <c r="AF67" s="658"/>
    </row>
    <row r="68" spans="1:32" x14ac:dyDescent="0.25">
      <c r="A68" s="658"/>
      <c r="B68" s="658"/>
      <c r="C68" s="658"/>
      <c r="D68" s="658"/>
      <c r="E68" s="658"/>
      <c r="F68" s="658"/>
      <c r="G68" s="658"/>
      <c r="H68" s="658"/>
      <c r="I68" s="658"/>
      <c r="J68" s="658"/>
      <c r="K68" s="658"/>
      <c r="L68" s="658"/>
      <c r="M68" s="664"/>
      <c r="N68" s="664"/>
      <c r="O68" s="664"/>
      <c r="P68" s="660"/>
      <c r="Q68" s="664"/>
      <c r="R68" s="664"/>
      <c r="S68" s="664"/>
      <c r="T68" s="660"/>
      <c r="U68" s="665"/>
      <c r="V68" s="665"/>
      <c r="W68" s="665"/>
      <c r="X68" s="660"/>
      <c r="Y68" s="665"/>
      <c r="Z68" s="665"/>
      <c r="AA68" s="665"/>
      <c r="AB68" s="660"/>
      <c r="AC68" s="658"/>
      <c r="AD68" s="658"/>
      <c r="AE68" s="658"/>
      <c r="AF68" s="658"/>
    </row>
    <row r="69" spans="1:32" x14ac:dyDescent="0.25">
      <c r="A69" s="658"/>
      <c r="B69" s="658"/>
      <c r="C69" s="658"/>
      <c r="D69" s="658"/>
      <c r="E69" s="658"/>
      <c r="F69" s="658"/>
      <c r="G69" s="658"/>
      <c r="H69" s="658"/>
      <c r="I69" s="658"/>
      <c r="J69" s="658"/>
      <c r="K69" s="658"/>
      <c r="L69" s="658"/>
      <c r="M69" s="664"/>
      <c r="N69" s="664"/>
      <c r="O69" s="664"/>
      <c r="P69" s="660"/>
      <c r="Q69" s="664"/>
      <c r="R69" s="664"/>
      <c r="S69" s="664"/>
      <c r="T69" s="660"/>
      <c r="U69" s="664"/>
      <c r="V69" s="664"/>
      <c r="W69" s="664"/>
      <c r="X69" s="658"/>
      <c r="Y69" s="664"/>
      <c r="Z69" s="664"/>
      <c r="AA69" s="664"/>
      <c r="AB69" s="658"/>
      <c r="AC69" s="658"/>
      <c r="AD69" s="658"/>
      <c r="AE69" s="658"/>
      <c r="AF69" s="658"/>
    </row>
    <row r="70" spans="1:32" x14ac:dyDescent="0.25">
      <c r="A70" s="658"/>
      <c r="B70" s="658"/>
      <c r="C70" s="658"/>
      <c r="D70" s="658"/>
      <c r="E70" s="658"/>
      <c r="F70" s="658"/>
      <c r="G70" s="658"/>
      <c r="H70" s="658"/>
      <c r="I70" s="658"/>
      <c r="J70" s="658"/>
      <c r="K70" s="658"/>
      <c r="L70" s="658"/>
      <c r="M70" s="664"/>
      <c r="N70" s="664"/>
      <c r="O70" s="664"/>
      <c r="P70" s="660"/>
      <c r="Q70" s="664"/>
      <c r="R70" s="664"/>
      <c r="S70" s="664"/>
      <c r="T70" s="660"/>
      <c r="U70" s="665"/>
      <c r="V70" s="665"/>
      <c r="W70" s="665"/>
      <c r="X70" s="658"/>
      <c r="Y70" s="665"/>
      <c r="Z70" s="665"/>
      <c r="AA70" s="665"/>
      <c r="AB70" s="658"/>
      <c r="AC70" s="658"/>
      <c r="AD70" s="658"/>
      <c r="AE70" s="658"/>
      <c r="AF70" s="658"/>
    </row>
    <row r="71" spans="1:32" x14ac:dyDescent="0.25">
      <c r="A71" s="658"/>
      <c r="B71" s="658"/>
      <c r="C71" s="658"/>
      <c r="D71" s="658"/>
      <c r="E71" s="658"/>
      <c r="F71" s="658"/>
      <c r="G71" s="658"/>
      <c r="H71" s="658"/>
      <c r="I71" s="658"/>
      <c r="J71" s="658"/>
      <c r="K71" s="658"/>
      <c r="L71" s="658"/>
      <c r="M71" s="664"/>
      <c r="N71" s="664"/>
      <c r="O71" s="664"/>
      <c r="P71" s="660"/>
      <c r="Q71" s="664"/>
      <c r="R71" s="664"/>
      <c r="S71" s="664"/>
      <c r="T71" s="660"/>
      <c r="U71" s="665"/>
      <c r="V71" s="665"/>
      <c r="W71" s="665"/>
      <c r="X71" s="658"/>
      <c r="Y71" s="665"/>
      <c r="Z71" s="665"/>
      <c r="AA71" s="665"/>
      <c r="AB71" s="658"/>
      <c r="AC71" s="658"/>
      <c r="AD71" s="658"/>
      <c r="AE71" s="658"/>
      <c r="AF71" s="658"/>
    </row>
    <row r="72" spans="1:32" x14ac:dyDescent="0.25">
      <c r="A72" s="658"/>
      <c r="B72" s="658"/>
      <c r="C72" s="658"/>
      <c r="D72" s="658"/>
      <c r="E72" s="658"/>
      <c r="F72" s="658"/>
      <c r="G72" s="658"/>
      <c r="H72" s="658"/>
      <c r="I72" s="658"/>
      <c r="J72" s="658"/>
      <c r="K72" s="658"/>
      <c r="L72" s="658"/>
      <c r="M72" s="664"/>
      <c r="N72" s="664"/>
      <c r="O72" s="664"/>
      <c r="P72" s="660"/>
      <c r="Q72" s="664"/>
      <c r="R72" s="664"/>
      <c r="S72" s="664"/>
      <c r="T72" s="660"/>
      <c r="U72" s="665"/>
      <c r="V72" s="665"/>
      <c r="W72" s="665"/>
      <c r="X72" s="658"/>
      <c r="Y72" s="665"/>
      <c r="Z72" s="665"/>
      <c r="AA72" s="665"/>
      <c r="AB72" s="658"/>
      <c r="AC72" s="658"/>
      <c r="AD72" s="658"/>
      <c r="AE72" s="658"/>
      <c r="AF72" s="658"/>
    </row>
    <row r="73" spans="1:32" x14ac:dyDescent="0.25">
      <c r="A73" s="658"/>
      <c r="B73" s="658"/>
      <c r="C73" s="658"/>
      <c r="D73" s="658"/>
      <c r="E73" s="658"/>
      <c r="F73" s="658"/>
      <c r="G73" s="658"/>
      <c r="H73" s="658"/>
      <c r="I73" s="658"/>
      <c r="J73" s="658"/>
      <c r="K73" s="658"/>
      <c r="L73" s="658"/>
      <c r="M73" s="664"/>
      <c r="N73" s="664"/>
      <c r="O73" s="664"/>
      <c r="P73" s="660"/>
      <c r="Q73" s="664"/>
      <c r="R73" s="664"/>
      <c r="S73" s="664"/>
      <c r="T73" s="660"/>
      <c r="U73" s="665"/>
      <c r="V73" s="665"/>
      <c r="W73" s="665"/>
      <c r="X73" s="658"/>
      <c r="Y73" s="665"/>
      <c r="Z73" s="665"/>
      <c r="AA73" s="665"/>
      <c r="AB73" s="658"/>
      <c r="AC73" s="658"/>
      <c r="AD73" s="658"/>
      <c r="AE73" s="658"/>
      <c r="AF73" s="658"/>
    </row>
    <row r="74" spans="1:32" x14ac:dyDescent="0.25">
      <c r="A74" s="658"/>
      <c r="B74" s="658"/>
      <c r="C74" s="658"/>
      <c r="D74" s="658"/>
      <c r="E74" s="658"/>
      <c r="F74" s="658"/>
      <c r="G74" s="658"/>
      <c r="H74" s="658"/>
      <c r="I74" s="658"/>
      <c r="J74" s="658"/>
      <c r="K74" s="658"/>
      <c r="L74" s="658"/>
      <c r="M74" s="664"/>
      <c r="N74" s="664"/>
      <c r="O74" s="664"/>
      <c r="P74" s="660"/>
      <c r="Q74" s="664"/>
      <c r="R74" s="664"/>
      <c r="S74" s="664"/>
      <c r="T74" s="660"/>
      <c r="U74" s="665"/>
      <c r="V74" s="665"/>
      <c r="W74" s="665"/>
      <c r="X74" s="658"/>
      <c r="Y74" s="665"/>
      <c r="Z74" s="665"/>
      <c r="AA74" s="665"/>
      <c r="AB74" s="658"/>
      <c r="AC74" s="658"/>
      <c r="AD74" s="658"/>
      <c r="AE74" s="658"/>
      <c r="AF74" s="658"/>
    </row>
    <row r="75" spans="1:32" x14ac:dyDescent="0.25">
      <c r="A75" s="658"/>
      <c r="B75" s="658"/>
      <c r="C75" s="658"/>
      <c r="D75" s="658"/>
      <c r="E75" s="658"/>
      <c r="F75" s="658"/>
      <c r="G75" s="658"/>
      <c r="H75" s="658"/>
      <c r="I75" s="658"/>
      <c r="J75" s="658"/>
      <c r="K75" s="658"/>
      <c r="L75" s="658"/>
      <c r="M75" s="664"/>
      <c r="N75" s="664"/>
      <c r="O75" s="664"/>
      <c r="P75" s="660"/>
      <c r="Q75" s="664"/>
      <c r="R75" s="664"/>
      <c r="S75" s="664"/>
      <c r="T75" s="660"/>
      <c r="U75" s="665"/>
      <c r="V75" s="665"/>
      <c r="W75" s="665"/>
      <c r="X75" s="658"/>
      <c r="Y75" s="665"/>
      <c r="Z75" s="665"/>
      <c r="AA75" s="665"/>
      <c r="AB75" s="658"/>
      <c r="AC75" s="658"/>
      <c r="AD75" s="658"/>
      <c r="AE75" s="658"/>
      <c r="AF75" s="658"/>
    </row>
    <row r="76" spans="1:32" x14ac:dyDescent="0.25">
      <c r="A76" s="658"/>
      <c r="B76" s="658"/>
      <c r="C76" s="658"/>
      <c r="D76" s="658"/>
      <c r="E76" s="658"/>
      <c r="F76" s="658"/>
      <c r="G76" s="658"/>
      <c r="H76" s="658"/>
      <c r="I76" s="658"/>
      <c r="J76" s="658"/>
      <c r="K76" s="658"/>
      <c r="L76" s="658"/>
      <c r="M76" s="664"/>
      <c r="N76" s="664"/>
      <c r="O76" s="664"/>
      <c r="P76" s="660"/>
      <c r="Q76" s="664"/>
      <c r="R76" s="664"/>
      <c r="S76" s="664"/>
      <c r="T76" s="660"/>
      <c r="U76" s="665"/>
      <c r="V76" s="665"/>
      <c r="W76" s="665"/>
      <c r="X76" s="658"/>
      <c r="Y76" s="665"/>
      <c r="Z76" s="665"/>
      <c r="AA76" s="665"/>
      <c r="AB76" s="658"/>
      <c r="AC76" s="658"/>
      <c r="AD76" s="658"/>
      <c r="AE76" s="658"/>
      <c r="AF76" s="658"/>
    </row>
    <row r="77" spans="1:32" x14ac:dyDescent="0.25">
      <c r="A77" s="658"/>
      <c r="B77" s="658"/>
      <c r="C77" s="658"/>
      <c r="D77" s="658"/>
      <c r="E77" s="658"/>
      <c r="F77" s="658"/>
      <c r="G77" s="658"/>
      <c r="H77" s="658"/>
      <c r="I77" s="658"/>
      <c r="J77" s="658"/>
      <c r="K77" s="658"/>
      <c r="L77" s="658"/>
      <c r="M77" s="664"/>
      <c r="N77" s="664"/>
      <c r="O77" s="664"/>
      <c r="P77" s="660"/>
      <c r="Q77" s="664"/>
      <c r="R77" s="664"/>
      <c r="S77" s="664"/>
      <c r="T77" s="660"/>
      <c r="U77" s="665"/>
      <c r="V77" s="665"/>
      <c r="W77" s="665"/>
      <c r="X77" s="658"/>
      <c r="Y77" s="665"/>
      <c r="Z77" s="665"/>
      <c r="AA77" s="665"/>
      <c r="AB77" s="658"/>
      <c r="AC77" s="658"/>
      <c r="AD77" s="658"/>
      <c r="AE77" s="658"/>
      <c r="AF77" s="658"/>
    </row>
  </sheetData>
  <mergeCells count="58">
    <mergeCell ref="R5:R7"/>
    <mergeCell ref="S5:S7"/>
    <mergeCell ref="V5:V7"/>
    <mergeCell ref="W5:W7"/>
    <mergeCell ref="Z5:Z7"/>
    <mergeCell ref="M4:P4"/>
    <mergeCell ref="N5:N7"/>
    <mergeCell ref="O5:O7"/>
    <mergeCell ref="A57:D66"/>
    <mergeCell ref="E57:E66"/>
    <mergeCell ref="G57:L57"/>
    <mergeCell ref="G58:L58"/>
    <mergeCell ref="G59:L59"/>
    <mergeCell ref="G60:L60"/>
    <mergeCell ref="G61:L61"/>
    <mergeCell ref="G62:L62"/>
    <mergeCell ref="G63:L63"/>
    <mergeCell ref="G64:L64"/>
    <mergeCell ref="G65:L65"/>
    <mergeCell ref="G66:L66"/>
    <mergeCell ref="C41:C42"/>
    <mergeCell ref="T5:T7"/>
    <mergeCell ref="U5:U7"/>
    <mergeCell ref="X5:X7"/>
    <mergeCell ref="Y5:Y7"/>
    <mergeCell ref="AB5:AB7"/>
    <mergeCell ref="AA5:AA7"/>
    <mergeCell ref="I6:I7"/>
    <mergeCell ref="H5:I5"/>
    <mergeCell ref="M5:M7"/>
    <mergeCell ref="P5:P7"/>
    <mergeCell ref="Q5:Q7"/>
    <mergeCell ref="E2:L2"/>
    <mergeCell ref="M2:AB2"/>
    <mergeCell ref="E3:E7"/>
    <mergeCell ref="F3:F7"/>
    <mergeCell ref="G3:L3"/>
    <mergeCell ref="M3:T3"/>
    <mergeCell ref="U3:AB3"/>
    <mergeCell ref="G4:G7"/>
    <mergeCell ref="H4:I4"/>
    <mergeCell ref="J4:J7"/>
    <mergeCell ref="K4:K7"/>
    <mergeCell ref="L4:L7"/>
    <mergeCell ref="Q4:T4"/>
    <mergeCell ref="U4:X4"/>
    <mergeCell ref="Y4:AB4"/>
    <mergeCell ref="H6:H7"/>
    <mergeCell ref="C49:C50"/>
    <mergeCell ref="C53:C54"/>
    <mergeCell ref="A2:A7"/>
    <mergeCell ref="B2:B7"/>
    <mergeCell ref="C2:D6"/>
    <mergeCell ref="C45:C46"/>
    <mergeCell ref="C37:C38"/>
    <mergeCell ref="D37:D38"/>
    <mergeCell ref="D41:D42"/>
    <mergeCell ref="D45:D46"/>
  </mergeCells>
  <pageMargins left="0.7" right="0.7" top="0.75" bottom="0.75" header="0.3" footer="0.3"/>
  <pageSetup paperSize="9" scale="54" fitToWidth="0" orientation="landscape" r:id="rId1"/>
  <rowBreaks count="5" manualBreakCount="5">
    <brk id="28" max="23" man="1"/>
    <brk id="42" max="27" man="1"/>
    <brk id="66" max="23" man="1"/>
    <brk id="70" max="23" man="1"/>
    <brk id="79" max="2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8"/>
  <sheetViews>
    <sheetView topLeftCell="A51" zoomScale="110" zoomScaleNormal="110" zoomScaleSheetLayoutView="100" workbookViewId="0">
      <selection activeCell="A5" sqref="A5:AU62"/>
    </sheetView>
  </sheetViews>
  <sheetFormatPr defaultRowHeight="15" x14ac:dyDescent="0.25"/>
  <cols>
    <col min="1" max="1" width="6.7109375" style="190" customWidth="1"/>
    <col min="2" max="2" width="12.7109375" style="4" customWidth="1"/>
    <col min="3" max="12" width="3" style="4" bestFit="1" customWidth="1"/>
    <col min="13" max="13" width="3" style="4" customWidth="1"/>
    <col min="14" max="19" width="3" style="4" bestFit="1" customWidth="1"/>
    <col min="20" max="21" width="2.7109375" style="4" bestFit="1" customWidth="1"/>
    <col min="22" max="45" width="3" style="4" bestFit="1" customWidth="1"/>
    <col min="46" max="46" width="2.7109375" style="4" bestFit="1" customWidth="1"/>
    <col min="47" max="47" width="5.42578125" style="4" customWidth="1"/>
    <col min="48" max="16384" width="9.140625" style="4"/>
  </cols>
  <sheetData>
    <row r="1" spans="1:48" x14ac:dyDescent="0.25">
      <c r="A1" s="641" t="s">
        <v>195</v>
      </c>
      <c r="B1" s="641"/>
      <c r="C1" s="641"/>
      <c r="D1" s="641"/>
      <c r="E1" s="641"/>
      <c r="F1" s="641"/>
      <c r="G1" s="641"/>
      <c r="H1" s="641"/>
      <c r="I1" s="641"/>
      <c r="J1" s="641"/>
      <c r="K1" s="641"/>
      <c r="L1" s="641"/>
      <c r="M1" s="641"/>
      <c r="N1" s="641"/>
      <c r="O1" s="641"/>
      <c r="P1" s="641"/>
      <c r="Q1" s="641"/>
      <c r="R1" s="641"/>
      <c r="S1" s="641"/>
      <c r="T1" s="641"/>
      <c r="U1" s="641"/>
      <c r="V1" s="641"/>
      <c r="W1" s="641"/>
      <c r="X1" s="641"/>
      <c r="Y1" s="641"/>
      <c r="Z1" s="641"/>
      <c r="AA1" s="641"/>
      <c r="AB1" s="641"/>
      <c r="AC1" s="641"/>
      <c r="AD1" s="641"/>
      <c r="AE1" s="641"/>
      <c r="AF1" s="641"/>
      <c r="AG1" s="641"/>
      <c r="AH1" s="641"/>
      <c r="AI1" s="641"/>
      <c r="AJ1" s="641"/>
      <c r="AK1" s="641"/>
      <c r="AL1" s="641"/>
      <c r="AM1" s="641"/>
      <c r="AN1" s="641"/>
      <c r="AO1" s="641"/>
      <c r="AP1" s="641"/>
      <c r="AQ1" s="641"/>
      <c r="AR1" s="641"/>
      <c r="AS1" s="641"/>
      <c r="AT1" s="641"/>
      <c r="AU1" s="641"/>
      <c r="AV1" s="159"/>
    </row>
    <row r="2" spans="1:48" x14ac:dyDescent="0.25">
      <c r="A2" s="641"/>
      <c r="B2" s="641"/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  <c r="N2" s="641"/>
      <c r="O2" s="641"/>
      <c r="P2" s="641"/>
      <c r="Q2" s="641"/>
      <c r="R2" s="641"/>
      <c r="S2" s="641"/>
      <c r="T2" s="641"/>
      <c r="U2" s="641"/>
      <c r="V2" s="641"/>
      <c r="W2" s="641"/>
      <c r="X2" s="641"/>
      <c r="Y2" s="641"/>
      <c r="Z2" s="641"/>
      <c r="AA2" s="641"/>
      <c r="AB2" s="641"/>
      <c r="AC2" s="641"/>
      <c r="AD2" s="641"/>
      <c r="AE2" s="641"/>
      <c r="AF2" s="641"/>
      <c r="AG2" s="641"/>
      <c r="AH2" s="641"/>
      <c r="AI2" s="641"/>
      <c r="AJ2" s="641"/>
      <c r="AK2" s="641"/>
      <c r="AL2" s="641"/>
      <c r="AM2" s="641"/>
      <c r="AN2" s="641"/>
      <c r="AO2" s="641"/>
      <c r="AP2" s="641"/>
      <c r="AQ2" s="641"/>
      <c r="AR2" s="641"/>
      <c r="AS2" s="641"/>
      <c r="AT2" s="641"/>
      <c r="AU2" s="641"/>
    </row>
    <row r="3" spans="1:48" x14ac:dyDescent="0.25">
      <c r="A3" s="185"/>
      <c r="B3" s="160"/>
      <c r="S3" s="3"/>
    </row>
    <row r="4" spans="1:48" s="180" customFormat="1" x14ac:dyDescent="0.25">
      <c r="A4" s="186"/>
      <c r="B4" s="179"/>
      <c r="S4" s="181"/>
    </row>
    <row r="5" spans="1:48" s="180" customFormat="1" x14ac:dyDescent="0.25">
      <c r="A5" s="632" t="s">
        <v>196</v>
      </c>
      <c r="B5" s="635" t="s">
        <v>197</v>
      </c>
      <c r="C5" s="638" t="s">
        <v>198</v>
      </c>
      <c r="D5" s="638"/>
      <c r="E5" s="638"/>
      <c r="F5" s="638"/>
      <c r="G5" s="638"/>
      <c r="H5" s="638" t="s">
        <v>199</v>
      </c>
      <c r="I5" s="638"/>
      <c r="J5" s="638"/>
      <c r="K5" s="638"/>
      <c r="L5" s="638" t="s">
        <v>200</v>
      </c>
      <c r="M5" s="638"/>
      <c r="N5" s="638"/>
      <c r="O5" s="638"/>
      <c r="P5" s="638" t="s">
        <v>201</v>
      </c>
      <c r="Q5" s="638"/>
      <c r="R5" s="638"/>
      <c r="S5" s="638"/>
      <c r="T5" s="638"/>
      <c r="U5" s="638" t="s">
        <v>202</v>
      </c>
      <c r="V5" s="638"/>
      <c r="W5" s="638"/>
      <c r="X5" s="638"/>
      <c r="Y5" s="638" t="s">
        <v>203</v>
      </c>
      <c r="Z5" s="638"/>
      <c r="AA5" s="638"/>
      <c r="AB5" s="638"/>
      <c r="AC5" s="638" t="s">
        <v>204</v>
      </c>
      <c r="AD5" s="638"/>
      <c r="AE5" s="638"/>
      <c r="AF5" s="638"/>
      <c r="AG5" s="638"/>
      <c r="AH5" s="638" t="s">
        <v>205</v>
      </c>
      <c r="AI5" s="638"/>
      <c r="AJ5" s="638"/>
      <c r="AK5" s="638"/>
      <c r="AL5" s="638" t="s">
        <v>206</v>
      </c>
      <c r="AM5" s="638"/>
      <c r="AN5" s="638"/>
      <c r="AO5" s="638"/>
      <c r="AP5" s="638" t="s">
        <v>207</v>
      </c>
      <c r="AQ5" s="638"/>
      <c r="AR5" s="638"/>
      <c r="AS5" s="638"/>
      <c r="AT5" s="638"/>
      <c r="AU5" s="632" t="s">
        <v>208</v>
      </c>
      <c r="AV5" s="180" t="s">
        <v>220</v>
      </c>
    </row>
    <row r="6" spans="1:48" s="180" customFormat="1" x14ac:dyDescent="0.25">
      <c r="A6" s="633"/>
      <c r="B6" s="636"/>
      <c r="C6" s="276">
        <v>1</v>
      </c>
      <c r="D6" s="276">
        <v>8</v>
      </c>
      <c r="E6" s="276">
        <v>15</v>
      </c>
      <c r="F6" s="276">
        <v>22</v>
      </c>
      <c r="G6" s="276">
        <v>29</v>
      </c>
      <c r="H6" s="276">
        <v>6</v>
      </c>
      <c r="I6" s="276">
        <v>13</v>
      </c>
      <c r="J6" s="276">
        <v>20</v>
      </c>
      <c r="K6" s="276">
        <v>27</v>
      </c>
      <c r="L6" s="276">
        <v>3</v>
      </c>
      <c r="M6" s="276">
        <v>10</v>
      </c>
      <c r="N6" s="276">
        <v>17</v>
      </c>
      <c r="O6" s="276">
        <v>24</v>
      </c>
      <c r="P6" s="276">
        <v>1</v>
      </c>
      <c r="Q6" s="276">
        <v>8</v>
      </c>
      <c r="R6" s="276">
        <v>15</v>
      </c>
      <c r="S6" s="276">
        <v>22</v>
      </c>
      <c r="T6" s="276">
        <v>29</v>
      </c>
      <c r="U6" s="276">
        <v>5</v>
      </c>
      <c r="V6" s="276">
        <v>12</v>
      </c>
      <c r="W6" s="276">
        <v>19</v>
      </c>
      <c r="X6" s="276">
        <v>26</v>
      </c>
      <c r="Y6" s="276">
        <v>2</v>
      </c>
      <c r="Z6" s="276">
        <v>9</v>
      </c>
      <c r="AA6" s="276">
        <v>16</v>
      </c>
      <c r="AB6" s="276">
        <v>23</v>
      </c>
      <c r="AC6" s="276">
        <v>2</v>
      </c>
      <c r="AD6" s="276">
        <v>9</v>
      </c>
      <c r="AE6" s="276">
        <v>16</v>
      </c>
      <c r="AF6" s="276">
        <v>23</v>
      </c>
      <c r="AG6" s="276">
        <v>30</v>
      </c>
      <c r="AH6" s="276">
        <v>6</v>
      </c>
      <c r="AI6" s="276">
        <v>13</v>
      </c>
      <c r="AJ6" s="276">
        <v>20</v>
      </c>
      <c r="AK6" s="276">
        <v>27</v>
      </c>
      <c r="AL6" s="276">
        <v>4</v>
      </c>
      <c r="AM6" s="276">
        <v>11</v>
      </c>
      <c r="AN6" s="276">
        <v>18</v>
      </c>
      <c r="AO6" s="276">
        <v>25</v>
      </c>
      <c r="AP6" s="276">
        <v>1</v>
      </c>
      <c r="AQ6" s="276">
        <v>8</v>
      </c>
      <c r="AR6" s="276">
        <v>15</v>
      </c>
      <c r="AS6" s="276">
        <v>22</v>
      </c>
      <c r="AT6" s="276">
        <v>29</v>
      </c>
      <c r="AU6" s="633"/>
    </row>
    <row r="7" spans="1:48" s="180" customFormat="1" x14ac:dyDescent="0.25">
      <c r="A7" s="633"/>
      <c r="B7" s="636"/>
      <c r="C7" s="276">
        <v>7</v>
      </c>
      <c r="D7" s="276">
        <v>14</v>
      </c>
      <c r="E7" s="276">
        <v>21</v>
      </c>
      <c r="F7" s="276">
        <v>28</v>
      </c>
      <c r="G7" s="276">
        <v>5</v>
      </c>
      <c r="H7" s="276">
        <v>12</v>
      </c>
      <c r="I7" s="276">
        <v>19</v>
      </c>
      <c r="J7" s="276">
        <v>26</v>
      </c>
      <c r="K7" s="276">
        <v>2</v>
      </c>
      <c r="L7" s="276">
        <v>9</v>
      </c>
      <c r="M7" s="276">
        <v>16</v>
      </c>
      <c r="N7" s="276">
        <v>23</v>
      </c>
      <c r="O7" s="276">
        <v>30</v>
      </c>
      <c r="P7" s="276">
        <v>7</v>
      </c>
      <c r="Q7" s="276">
        <v>14</v>
      </c>
      <c r="R7" s="276">
        <v>21</v>
      </c>
      <c r="S7" s="276">
        <v>28</v>
      </c>
      <c r="T7" s="276">
        <v>4</v>
      </c>
      <c r="U7" s="276">
        <v>11</v>
      </c>
      <c r="V7" s="276">
        <v>18</v>
      </c>
      <c r="W7" s="276">
        <v>25</v>
      </c>
      <c r="X7" s="276">
        <v>1</v>
      </c>
      <c r="Y7" s="276">
        <v>8</v>
      </c>
      <c r="Z7" s="276">
        <v>15</v>
      </c>
      <c r="AA7" s="276">
        <v>22</v>
      </c>
      <c r="AB7" s="276">
        <v>1</v>
      </c>
      <c r="AC7" s="276">
        <v>8</v>
      </c>
      <c r="AD7" s="276">
        <v>15</v>
      </c>
      <c r="AE7" s="276">
        <v>22</v>
      </c>
      <c r="AF7" s="276">
        <v>29</v>
      </c>
      <c r="AG7" s="276">
        <v>5</v>
      </c>
      <c r="AH7" s="276">
        <v>12</v>
      </c>
      <c r="AI7" s="276">
        <v>19</v>
      </c>
      <c r="AJ7" s="276">
        <v>26</v>
      </c>
      <c r="AK7" s="276">
        <v>3</v>
      </c>
      <c r="AL7" s="276">
        <v>10</v>
      </c>
      <c r="AM7" s="276">
        <v>17</v>
      </c>
      <c r="AN7" s="276">
        <v>24</v>
      </c>
      <c r="AO7" s="276">
        <v>31</v>
      </c>
      <c r="AP7" s="276">
        <v>7</v>
      </c>
      <c r="AQ7" s="276">
        <v>14</v>
      </c>
      <c r="AR7" s="276">
        <v>21</v>
      </c>
      <c r="AS7" s="276">
        <v>28</v>
      </c>
      <c r="AT7" s="276">
        <v>5</v>
      </c>
      <c r="AU7" s="633"/>
    </row>
    <row r="8" spans="1:48" s="180" customFormat="1" x14ac:dyDescent="0.25">
      <c r="A8" s="633"/>
      <c r="B8" s="636"/>
      <c r="C8" s="643" t="s">
        <v>209</v>
      </c>
      <c r="D8" s="643"/>
      <c r="E8" s="643"/>
      <c r="F8" s="643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3"/>
      <c r="T8" s="643"/>
      <c r="U8" s="643"/>
      <c r="V8" s="643"/>
      <c r="W8" s="643"/>
      <c r="X8" s="643"/>
      <c r="Y8" s="643"/>
      <c r="Z8" s="643"/>
      <c r="AA8" s="643"/>
      <c r="AB8" s="643"/>
      <c r="AC8" s="643"/>
      <c r="AD8" s="643"/>
      <c r="AE8" s="643"/>
      <c r="AF8" s="643"/>
      <c r="AG8" s="643"/>
      <c r="AH8" s="643"/>
      <c r="AI8" s="643"/>
      <c r="AJ8" s="643"/>
      <c r="AK8" s="643"/>
      <c r="AL8" s="643"/>
      <c r="AM8" s="643"/>
      <c r="AN8" s="643"/>
      <c r="AO8" s="643"/>
      <c r="AP8" s="643"/>
      <c r="AQ8" s="643"/>
      <c r="AR8" s="643"/>
      <c r="AS8" s="643"/>
      <c r="AT8" s="643"/>
      <c r="AU8" s="633"/>
    </row>
    <row r="9" spans="1:48" s="180" customFormat="1" x14ac:dyDescent="0.25">
      <c r="A9" s="634"/>
      <c r="B9" s="637"/>
      <c r="C9" s="182">
        <v>1</v>
      </c>
      <c r="D9" s="182">
        <v>2</v>
      </c>
      <c r="E9" s="182">
        <v>3</v>
      </c>
      <c r="F9" s="182">
        <v>4</v>
      </c>
      <c r="G9" s="182">
        <v>5</v>
      </c>
      <c r="H9" s="182">
        <v>6</v>
      </c>
      <c r="I9" s="182">
        <v>7</v>
      </c>
      <c r="J9" s="182">
        <v>8</v>
      </c>
      <c r="K9" s="182">
        <v>9</v>
      </c>
      <c r="L9" s="182">
        <v>10</v>
      </c>
      <c r="M9" s="182">
        <v>11</v>
      </c>
      <c r="N9" s="182">
        <v>12</v>
      </c>
      <c r="O9" s="182">
        <v>13</v>
      </c>
      <c r="P9" s="182">
        <v>14</v>
      </c>
      <c r="Q9" s="182">
        <v>15</v>
      </c>
      <c r="R9" s="182">
        <v>16</v>
      </c>
      <c r="S9" s="183">
        <v>17</v>
      </c>
      <c r="T9" s="182">
        <v>18</v>
      </c>
      <c r="U9" s="182">
        <v>19</v>
      </c>
      <c r="V9" s="182">
        <v>20</v>
      </c>
      <c r="W9" s="182">
        <v>21</v>
      </c>
      <c r="X9" s="182">
        <v>22</v>
      </c>
      <c r="Y9" s="182">
        <v>23</v>
      </c>
      <c r="Z9" s="182">
        <v>24</v>
      </c>
      <c r="AA9" s="182">
        <v>25</v>
      </c>
      <c r="AB9" s="182">
        <v>26</v>
      </c>
      <c r="AC9" s="182">
        <v>27</v>
      </c>
      <c r="AD9" s="182">
        <v>28</v>
      </c>
      <c r="AE9" s="182">
        <v>29</v>
      </c>
      <c r="AF9" s="182">
        <v>30</v>
      </c>
      <c r="AG9" s="182">
        <v>31</v>
      </c>
      <c r="AH9" s="182">
        <v>32</v>
      </c>
      <c r="AI9" s="182">
        <v>33</v>
      </c>
      <c r="AJ9" s="182">
        <v>34</v>
      </c>
      <c r="AK9" s="182">
        <v>35</v>
      </c>
      <c r="AL9" s="182">
        <v>36</v>
      </c>
      <c r="AM9" s="182">
        <v>37</v>
      </c>
      <c r="AN9" s="182">
        <v>38</v>
      </c>
      <c r="AO9" s="182">
        <v>39</v>
      </c>
      <c r="AP9" s="182">
        <v>40</v>
      </c>
      <c r="AQ9" s="182">
        <v>41</v>
      </c>
      <c r="AR9" s="182">
        <v>42</v>
      </c>
      <c r="AS9" s="182">
        <v>43</v>
      </c>
      <c r="AT9" s="182">
        <v>44</v>
      </c>
      <c r="AU9" s="634"/>
    </row>
    <row r="10" spans="1:48" ht="30" customHeight="1" x14ac:dyDescent="0.25">
      <c r="A10" s="187" t="s">
        <v>1</v>
      </c>
      <c r="B10" s="161" t="s">
        <v>2</v>
      </c>
      <c r="C10" s="162"/>
      <c r="D10" s="162"/>
      <c r="E10" s="162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164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</row>
    <row r="11" spans="1:48" ht="18.75" customHeight="1" x14ac:dyDescent="0.25">
      <c r="A11" s="184" t="s">
        <v>249</v>
      </c>
      <c r="B11" s="184" t="s">
        <v>250</v>
      </c>
      <c r="C11" s="167" t="s">
        <v>142</v>
      </c>
      <c r="D11" s="167" t="s">
        <v>142</v>
      </c>
      <c r="E11" s="167" t="s">
        <v>142</v>
      </c>
      <c r="F11" s="167" t="s">
        <v>142</v>
      </c>
      <c r="G11" s="167" t="s">
        <v>142</v>
      </c>
      <c r="H11" s="167" t="s">
        <v>142</v>
      </c>
      <c r="I11" s="167" t="s">
        <v>142</v>
      </c>
      <c r="J11" s="167" t="s">
        <v>142</v>
      </c>
      <c r="K11" s="167" t="s">
        <v>142</v>
      </c>
      <c r="L11" s="167" t="s">
        <v>142</v>
      </c>
      <c r="M11" s="167" t="s">
        <v>142</v>
      </c>
      <c r="N11" s="167" t="s">
        <v>142</v>
      </c>
      <c r="O11" s="167" t="s">
        <v>142</v>
      </c>
      <c r="P11" s="167" t="s">
        <v>142</v>
      </c>
      <c r="Q11" s="167" t="s">
        <v>142</v>
      </c>
      <c r="R11" s="167" t="s">
        <v>142</v>
      </c>
      <c r="S11" s="167" t="s">
        <v>142</v>
      </c>
      <c r="T11" s="167" t="s">
        <v>211</v>
      </c>
      <c r="U11" s="167" t="s">
        <v>211</v>
      </c>
      <c r="V11" s="167" t="s">
        <v>142</v>
      </c>
      <c r="W11" s="167" t="s">
        <v>142</v>
      </c>
      <c r="X11" s="167" t="s">
        <v>142</v>
      </c>
      <c r="Y11" s="167" t="s">
        <v>142</v>
      </c>
      <c r="Z11" s="167" t="s">
        <v>142</v>
      </c>
      <c r="AA11" s="167" t="s">
        <v>142</v>
      </c>
      <c r="AB11" s="167" t="s">
        <v>142</v>
      </c>
      <c r="AC11" s="167" t="s">
        <v>142</v>
      </c>
      <c r="AD11" s="167" t="s">
        <v>142</v>
      </c>
      <c r="AE11" s="167" t="s">
        <v>142</v>
      </c>
      <c r="AF11" s="167" t="s">
        <v>142</v>
      </c>
      <c r="AG11" s="167" t="s">
        <v>142</v>
      </c>
      <c r="AH11" s="167" t="s">
        <v>142</v>
      </c>
      <c r="AI11" s="167" t="s">
        <v>142</v>
      </c>
      <c r="AJ11" s="167" t="s">
        <v>142</v>
      </c>
      <c r="AK11" s="167" t="s">
        <v>142</v>
      </c>
      <c r="AL11" s="167" t="s">
        <v>142</v>
      </c>
      <c r="AM11" s="167" t="s">
        <v>142</v>
      </c>
      <c r="AN11" s="167" t="s">
        <v>142</v>
      </c>
      <c r="AO11" s="167" t="s">
        <v>142</v>
      </c>
      <c r="AP11" s="194"/>
      <c r="AQ11" s="194"/>
      <c r="AR11" s="167" t="s">
        <v>142</v>
      </c>
      <c r="AS11" s="167" t="s">
        <v>248</v>
      </c>
      <c r="AT11" s="167" t="s">
        <v>211</v>
      </c>
      <c r="AU11" s="1">
        <v>72</v>
      </c>
    </row>
    <row r="12" spans="1:48" ht="21" customHeight="1" x14ac:dyDescent="0.25">
      <c r="A12" s="184" t="s">
        <v>251</v>
      </c>
      <c r="B12" s="184" t="s">
        <v>239</v>
      </c>
      <c r="C12" s="167" t="s">
        <v>142</v>
      </c>
      <c r="D12" s="167" t="s">
        <v>142</v>
      </c>
      <c r="E12" s="167" t="s">
        <v>142</v>
      </c>
      <c r="F12" s="167" t="s">
        <v>142</v>
      </c>
      <c r="G12" s="167" t="s">
        <v>142</v>
      </c>
      <c r="H12" s="167" t="s">
        <v>142</v>
      </c>
      <c r="I12" s="167" t="s">
        <v>142</v>
      </c>
      <c r="J12" s="167" t="s">
        <v>142</v>
      </c>
      <c r="K12" s="167" t="s">
        <v>142</v>
      </c>
      <c r="L12" s="167" t="s">
        <v>142</v>
      </c>
      <c r="M12" s="167" t="s">
        <v>142</v>
      </c>
      <c r="N12" s="167" t="s">
        <v>142</v>
      </c>
      <c r="O12" s="167" t="s">
        <v>142</v>
      </c>
      <c r="P12" s="167" t="s">
        <v>142</v>
      </c>
      <c r="Q12" s="167" t="s">
        <v>142</v>
      </c>
      <c r="R12" s="167" t="s">
        <v>142</v>
      </c>
      <c r="S12" s="167" t="s">
        <v>142</v>
      </c>
      <c r="T12" s="167" t="s">
        <v>211</v>
      </c>
      <c r="U12" s="167" t="s">
        <v>211</v>
      </c>
      <c r="V12" s="167" t="s">
        <v>142</v>
      </c>
      <c r="W12" s="167" t="s">
        <v>142</v>
      </c>
      <c r="X12" s="167" t="s">
        <v>142</v>
      </c>
      <c r="Y12" s="167" t="s">
        <v>142</v>
      </c>
      <c r="Z12" s="167" t="s">
        <v>142</v>
      </c>
      <c r="AA12" s="167" t="s">
        <v>142</v>
      </c>
      <c r="AB12" s="167" t="s">
        <v>142</v>
      </c>
      <c r="AC12" s="167" t="s">
        <v>142</v>
      </c>
      <c r="AD12" s="167" t="s">
        <v>142</v>
      </c>
      <c r="AE12" s="167" t="s">
        <v>142</v>
      </c>
      <c r="AF12" s="167" t="s">
        <v>142</v>
      </c>
      <c r="AG12" s="167" t="s">
        <v>142</v>
      </c>
      <c r="AH12" s="167" t="s">
        <v>142</v>
      </c>
      <c r="AI12" s="167" t="s">
        <v>142</v>
      </c>
      <c r="AJ12" s="167" t="s">
        <v>142</v>
      </c>
      <c r="AK12" s="167" t="s">
        <v>142</v>
      </c>
      <c r="AL12" s="167" t="s">
        <v>142</v>
      </c>
      <c r="AM12" s="167" t="s">
        <v>142</v>
      </c>
      <c r="AN12" s="167" t="s">
        <v>142</v>
      </c>
      <c r="AO12" s="167" t="s">
        <v>142</v>
      </c>
      <c r="AP12" s="194"/>
      <c r="AQ12" s="194"/>
      <c r="AR12" s="167" t="s">
        <v>142</v>
      </c>
      <c r="AS12" s="167" t="s">
        <v>248</v>
      </c>
      <c r="AT12" s="167" t="s">
        <v>211</v>
      </c>
      <c r="AU12" s="1">
        <v>108</v>
      </c>
    </row>
    <row r="13" spans="1:48" ht="24" customHeight="1" x14ac:dyDescent="0.25">
      <c r="A13" s="184" t="s">
        <v>252</v>
      </c>
      <c r="B13" s="184" t="s">
        <v>8</v>
      </c>
      <c r="C13" s="167" t="s">
        <v>142</v>
      </c>
      <c r="D13" s="167" t="s">
        <v>142</v>
      </c>
      <c r="E13" s="167" t="s">
        <v>142</v>
      </c>
      <c r="F13" s="167" t="s">
        <v>142</v>
      </c>
      <c r="G13" s="167" t="s">
        <v>142</v>
      </c>
      <c r="H13" s="167" t="s">
        <v>142</v>
      </c>
      <c r="I13" s="167" t="s">
        <v>142</v>
      </c>
      <c r="J13" s="167" t="s">
        <v>142</v>
      </c>
      <c r="K13" s="167" t="s">
        <v>142</v>
      </c>
      <c r="L13" s="167" t="s">
        <v>142</v>
      </c>
      <c r="M13" s="167" t="s">
        <v>142</v>
      </c>
      <c r="N13" s="167" t="s">
        <v>142</v>
      </c>
      <c r="O13" s="167" t="s">
        <v>142</v>
      </c>
      <c r="P13" s="167" t="s">
        <v>142</v>
      </c>
      <c r="Q13" s="167" t="s">
        <v>142</v>
      </c>
      <c r="R13" s="167" t="s">
        <v>142</v>
      </c>
      <c r="S13" s="167" t="s">
        <v>142</v>
      </c>
      <c r="T13" s="167" t="s">
        <v>211</v>
      </c>
      <c r="U13" s="167" t="s">
        <v>211</v>
      </c>
      <c r="V13" s="167" t="s">
        <v>142</v>
      </c>
      <c r="W13" s="167" t="s">
        <v>142</v>
      </c>
      <c r="X13" s="167" t="s">
        <v>142</v>
      </c>
      <c r="Y13" s="167" t="s">
        <v>142</v>
      </c>
      <c r="Z13" s="167" t="s">
        <v>142</v>
      </c>
      <c r="AA13" s="167" t="s">
        <v>142</v>
      </c>
      <c r="AB13" s="167" t="s">
        <v>142</v>
      </c>
      <c r="AC13" s="167" t="s">
        <v>142</v>
      </c>
      <c r="AD13" s="167" t="s">
        <v>142</v>
      </c>
      <c r="AE13" s="167" t="s">
        <v>142</v>
      </c>
      <c r="AF13" s="167" t="s">
        <v>142</v>
      </c>
      <c r="AG13" s="167" t="s">
        <v>142</v>
      </c>
      <c r="AH13" s="167" t="s">
        <v>142</v>
      </c>
      <c r="AI13" s="167" t="s">
        <v>142</v>
      </c>
      <c r="AJ13" s="167" t="s">
        <v>142</v>
      </c>
      <c r="AK13" s="167" t="s">
        <v>142</v>
      </c>
      <c r="AL13" s="167" t="s">
        <v>142</v>
      </c>
      <c r="AM13" s="167" t="s">
        <v>142</v>
      </c>
      <c r="AN13" s="167" t="s">
        <v>142</v>
      </c>
      <c r="AO13" s="167" t="s">
        <v>142</v>
      </c>
      <c r="AP13" s="194"/>
      <c r="AQ13" s="194"/>
      <c r="AR13" s="167" t="s">
        <v>142</v>
      </c>
      <c r="AS13" s="167" t="s">
        <v>248</v>
      </c>
      <c r="AT13" s="167" t="s">
        <v>211</v>
      </c>
      <c r="AU13" s="1">
        <v>136</v>
      </c>
    </row>
    <row r="14" spans="1:48" ht="22.5" customHeight="1" x14ac:dyDescent="0.25">
      <c r="A14" s="184" t="s">
        <v>257</v>
      </c>
      <c r="B14" s="184" t="s">
        <v>5</v>
      </c>
      <c r="C14" s="167" t="s">
        <v>142</v>
      </c>
      <c r="D14" s="167" t="s">
        <v>142</v>
      </c>
      <c r="E14" s="167" t="s">
        <v>142</v>
      </c>
      <c r="F14" s="167" t="s">
        <v>142</v>
      </c>
      <c r="G14" s="167" t="s">
        <v>142</v>
      </c>
      <c r="H14" s="167" t="s">
        <v>142</v>
      </c>
      <c r="I14" s="167" t="s">
        <v>142</v>
      </c>
      <c r="J14" s="167" t="s">
        <v>142</v>
      </c>
      <c r="K14" s="167" t="s">
        <v>142</v>
      </c>
      <c r="L14" s="167" t="s">
        <v>142</v>
      </c>
      <c r="M14" s="167" t="s">
        <v>142</v>
      </c>
      <c r="N14" s="167" t="s">
        <v>142</v>
      </c>
      <c r="O14" s="167" t="s">
        <v>142</v>
      </c>
      <c r="P14" s="167" t="s">
        <v>142</v>
      </c>
      <c r="Q14" s="167" t="s">
        <v>142</v>
      </c>
      <c r="R14" s="167" t="s">
        <v>142</v>
      </c>
      <c r="S14" s="167" t="s">
        <v>142</v>
      </c>
      <c r="T14" s="167" t="s">
        <v>211</v>
      </c>
      <c r="U14" s="167" t="s">
        <v>211</v>
      </c>
      <c r="V14" s="167" t="s">
        <v>142</v>
      </c>
      <c r="W14" s="167" t="s">
        <v>142</v>
      </c>
      <c r="X14" s="167" t="s">
        <v>142</v>
      </c>
      <c r="Y14" s="167" t="s">
        <v>142</v>
      </c>
      <c r="Z14" s="167" t="s">
        <v>142</v>
      </c>
      <c r="AA14" s="167" t="s">
        <v>142</v>
      </c>
      <c r="AB14" s="167" t="s">
        <v>142</v>
      </c>
      <c r="AC14" s="167" t="s">
        <v>142</v>
      </c>
      <c r="AD14" s="167" t="s">
        <v>142</v>
      </c>
      <c r="AE14" s="167" t="s">
        <v>142</v>
      </c>
      <c r="AF14" s="167" t="s">
        <v>142</v>
      </c>
      <c r="AG14" s="167" t="s">
        <v>142</v>
      </c>
      <c r="AH14" s="167" t="s">
        <v>142</v>
      </c>
      <c r="AI14" s="167" t="s">
        <v>142</v>
      </c>
      <c r="AJ14" s="167" t="s">
        <v>142</v>
      </c>
      <c r="AK14" s="167" t="s">
        <v>142</v>
      </c>
      <c r="AL14" s="167" t="s">
        <v>142</v>
      </c>
      <c r="AM14" s="167" t="s">
        <v>142</v>
      </c>
      <c r="AN14" s="167" t="s">
        <v>142</v>
      </c>
      <c r="AO14" s="167" t="s">
        <v>142</v>
      </c>
      <c r="AP14" s="194"/>
      <c r="AQ14" s="194"/>
      <c r="AR14" s="167" t="s">
        <v>142</v>
      </c>
      <c r="AS14" s="167" t="s">
        <v>248</v>
      </c>
      <c r="AT14" s="167" t="s">
        <v>211</v>
      </c>
      <c r="AU14" s="1">
        <v>72</v>
      </c>
    </row>
    <row r="15" spans="1:48" x14ac:dyDescent="0.25">
      <c r="A15" s="184" t="s">
        <v>258</v>
      </c>
      <c r="B15" s="184" t="s">
        <v>164</v>
      </c>
      <c r="C15" s="167" t="s">
        <v>142</v>
      </c>
      <c r="D15" s="167" t="s">
        <v>142</v>
      </c>
      <c r="E15" s="167" t="s">
        <v>142</v>
      </c>
      <c r="F15" s="167" t="s">
        <v>142</v>
      </c>
      <c r="G15" s="167" t="s">
        <v>142</v>
      </c>
      <c r="H15" s="167" t="s">
        <v>142</v>
      </c>
      <c r="I15" s="167" t="s">
        <v>142</v>
      </c>
      <c r="J15" s="167" t="s">
        <v>142</v>
      </c>
      <c r="K15" s="167" t="s">
        <v>142</v>
      </c>
      <c r="L15" s="167" t="s">
        <v>142</v>
      </c>
      <c r="M15" s="167" t="s">
        <v>142</v>
      </c>
      <c r="N15" s="167" t="s">
        <v>142</v>
      </c>
      <c r="O15" s="167" t="s">
        <v>142</v>
      </c>
      <c r="P15" s="167" t="s">
        <v>142</v>
      </c>
      <c r="Q15" s="167" t="s">
        <v>142</v>
      </c>
      <c r="R15" s="167" t="s">
        <v>142</v>
      </c>
      <c r="S15" s="167" t="s">
        <v>142</v>
      </c>
      <c r="T15" s="167" t="s">
        <v>211</v>
      </c>
      <c r="U15" s="167" t="s">
        <v>211</v>
      </c>
      <c r="V15" s="167" t="s">
        <v>142</v>
      </c>
      <c r="W15" s="167" t="s">
        <v>142</v>
      </c>
      <c r="X15" s="167" t="s">
        <v>142</v>
      </c>
      <c r="Y15" s="167" t="s">
        <v>142</v>
      </c>
      <c r="Z15" s="167" t="s">
        <v>142</v>
      </c>
      <c r="AA15" s="167" t="s">
        <v>142</v>
      </c>
      <c r="AB15" s="167" t="s">
        <v>142</v>
      </c>
      <c r="AC15" s="167" t="s">
        <v>142</v>
      </c>
      <c r="AD15" s="167" t="s">
        <v>142</v>
      </c>
      <c r="AE15" s="167" t="s">
        <v>142</v>
      </c>
      <c r="AF15" s="167" t="s">
        <v>142</v>
      </c>
      <c r="AG15" s="167" t="s">
        <v>142</v>
      </c>
      <c r="AH15" s="167" t="s">
        <v>142</v>
      </c>
      <c r="AI15" s="167" t="s">
        <v>142</v>
      </c>
      <c r="AJ15" s="167" t="s">
        <v>142</v>
      </c>
      <c r="AK15" s="167" t="s">
        <v>142</v>
      </c>
      <c r="AL15" s="167" t="s">
        <v>142</v>
      </c>
      <c r="AM15" s="167" t="s">
        <v>142</v>
      </c>
      <c r="AN15" s="167" t="s">
        <v>142</v>
      </c>
      <c r="AO15" s="167" t="s">
        <v>142</v>
      </c>
      <c r="AP15" s="194"/>
      <c r="AQ15" s="194"/>
      <c r="AR15" s="167" t="s">
        <v>142</v>
      </c>
      <c r="AS15" s="167" t="s">
        <v>248</v>
      </c>
      <c r="AT15" s="167" t="s">
        <v>211</v>
      </c>
      <c r="AU15" s="1">
        <v>178</v>
      </c>
    </row>
    <row r="16" spans="1:48" ht="18.75" customHeight="1" x14ac:dyDescent="0.25">
      <c r="A16" s="184" t="s">
        <v>259</v>
      </c>
      <c r="B16" s="184" t="s">
        <v>14</v>
      </c>
      <c r="C16" s="167" t="s">
        <v>142</v>
      </c>
      <c r="D16" s="167" t="s">
        <v>142</v>
      </c>
      <c r="E16" s="167" t="s">
        <v>142</v>
      </c>
      <c r="F16" s="167" t="s">
        <v>142</v>
      </c>
      <c r="G16" s="167" t="s">
        <v>142</v>
      </c>
      <c r="H16" s="167" t="s">
        <v>142</v>
      </c>
      <c r="I16" s="167" t="s">
        <v>142</v>
      </c>
      <c r="J16" s="167" t="s">
        <v>142</v>
      </c>
      <c r="K16" s="167" t="s">
        <v>142</v>
      </c>
      <c r="L16" s="167" t="s">
        <v>142</v>
      </c>
      <c r="M16" s="167" t="s">
        <v>142</v>
      </c>
      <c r="N16" s="167" t="s">
        <v>142</v>
      </c>
      <c r="O16" s="167" t="s">
        <v>142</v>
      </c>
      <c r="P16" s="167" t="s">
        <v>142</v>
      </c>
      <c r="Q16" s="167" t="s">
        <v>142</v>
      </c>
      <c r="R16" s="167" t="s">
        <v>142</v>
      </c>
      <c r="S16" s="167" t="s">
        <v>142</v>
      </c>
      <c r="T16" s="167" t="s">
        <v>211</v>
      </c>
      <c r="U16" s="167" t="s">
        <v>211</v>
      </c>
      <c r="V16" s="167" t="s">
        <v>142</v>
      </c>
      <c r="W16" s="167" t="s">
        <v>142</v>
      </c>
      <c r="X16" s="167" t="s">
        <v>142</v>
      </c>
      <c r="Y16" s="167" t="s">
        <v>142</v>
      </c>
      <c r="Z16" s="167" t="s">
        <v>142</v>
      </c>
      <c r="AA16" s="167" t="s">
        <v>142</v>
      </c>
      <c r="AB16" s="167" t="s">
        <v>142</v>
      </c>
      <c r="AC16" s="167" t="s">
        <v>142</v>
      </c>
      <c r="AD16" s="167" t="s">
        <v>142</v>
      </c>
      <c r="AE16" s="167" t="s">
        <v>142</v>
      </c>
      <c r="AF16" s="167" t="s">
        <v>142</v>
      </c>
      <c r="AG16" s="167" t="s">
        <v>142</v>
      </c>
      <c r="AH16" s="167" t="s">
        <v>142</v>
      </c>
      <c r="AI16" s="167" t="s">
        <v>142</v>
      </c>
      <c r="AJ16" s="167" t="s">
        <v>142</v>
      </c>
      <c r="AK16" s="167" t="s">
        <v>142</v>
      </c>
      <c r="AL16" s="167" t="s">
        <v>142</v>
      </c>
      <c r="AM16" s="167" t="s">
        <v>142</v>
      </c>
      <c r="AN16" s="167" t="s">
        <v>142</v>
      </c>
      <c r="AO16" s="167" t="s">
        <v>142</v>
      </c>
      <c r="AP16" s="194"/>
      <c r="AQ16" s="194"/>
      <c r="AR16" s="167" t="s">
        <v>142</v>
      </c>
      <c r="AS16" s="167" t="s">
        <v>248</v>
      </c>
      <c r="AT16" s="167" t="s">
        <v>211</v>
      </c>
      <c r="AU16" s="1">
        <v>108</v>
      </c>
    </row>
    <row r="17" spans="1:57" ht="22.5" x14ac:dyDescent="0.25">
      <c r="A17" s="184" t="s">
        <v>260</v>
      </c>
      <c r="B17" s="184" t="s">
        <v>10</v>
      </c>
      <c r="C17" s="167" t="s">
        <v>142</v>
      </c>
      <c r="D17" s="167" t="s">
        <v>142</v>
      </c>
      <c r="E17" s="167" t="s">
        <v>142</v>
      </c>
      <c r="F17" s="167" t="s">
        <v>142</v>
      </c>
      <c r="G17" s="167" t="s">
        <v>142</v>
      </c>
      <c r="H17" s="167" t="s">
        <v>142</v>
      </c>
      <c r="I17" s="167" t="s">
        <v>142</v>
      </c>
      <c r="J17" s="167" t="s">
        <v>142</v>
      </c>
      <c r="K17" s="167" t="s">
        <v>142</v>
      </c>
      <c r="L17" s="167" t="s">
        <v>142</v>
      </c>
      <c r="M17" s="167" t="s">
        <v>142</v>
      </c>
      <c r="N17" s="167" t="s">
        <v>142</v>
      </c>
      <c r="O17" s="167" t="s">
        <v>142</v>
      </c>
      <c r="P17" s="167" t="s">
        <v>142</v>
      </c>
      <c r="Q17" s="167" t="s">
        <v>142</v>
      </c>
      <c r="R17" s="167" t="s">
        <v>142</v>
      </c>
      <c r="S17" s="167" t="s">
        <v>248</v>
      </c>
      <c r="T17" s="167" t="s">
        <v>211</v>
      </c>
      <c r="U17" s="167" t="s">
        <v>211</v>
      </c>
      <c r="V17" s="167" t="s">
        <v>142</v>
      </c>
      <c r="W17" s="167" t="s">
        <v>142</v>
      </c>
      <c r="X17" s="167" t="s">
        <v>142</v>
      </c>
      <c r="Y17" s="167" t="s">
        <v>142</v>
      </c>
      <c r="Z17" s="167" t="s">
        <v>142</v>
      </c>
      <c r="AA17" s="167" t="s">
        <v>142</v>
      </c>
      <c r="AB17" s="167" t="s">
        <v>142</v>
      </c>
      <c r="AC17" s="167" t="s">
        <v>142</v>
      </c>
      <c r="AD17" s="167" t="s">
        <v>142</v>
      </c>
      <c r="AE17" s="167" t="s">
        <v>142</v>
      </c>
      <c r="AF17" s="167" t="s">
        <v>142</v>
      </c>
      <c r="AG17" s="167" t="s">
        <v>142</v>
      </c>
      <c r="AH17" s="167" t="s">
        <v>142</v>
      </c>
      <c r="AI17" s="167" t="s">
        <v>142</v>
      </c>
      <c r="AJ17" s="167" t="s">
        <v>142</v>
      </c>
      <c r="AK17" s="167" t="s">
        <v>142</v>
      </c>
      <c r="AL17" s="167" t="s">
        <v>142</v>
      </c>
      <c r="AM17" s="167" t="s">
        <v>142</v>
      </c>
      <c r="AN17" s="167" t="s">
        <v>142</v>
      </c>
      <c r="AO17" s="167" t="s">
        <v>142</v>
      </c>
      <c r="AP17" s="194"/>
      <c r="AQ17" s="194"/>
      <c r="AR17" s="167" t="s">
        <v>142</v>
      </c>
      <c r="AS17" s="167" t="s">
        <v>248</v>
      </c>
      <c r="AT17" s="167" t="s">
        <v>211</v>
      </c>
      <c r="AU17" s="1">
        <v>72</v>
      </c>
    </row>
    <row r="18" spans="1:57" x14ac:dyDescent="0.25">
      <c r="A18" s="188" t="s">
        <v>261</v>
      </c>
      <c r="B18" s="175" t="s">
        <v>318</v>
      </c>
      <c r="C18" s="167"/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 t="s">
        <v>211</v>
      </c>
      <c r="U18" s="167" t="s">
        <v>211</v>
      </c>
      <c r="V18" s="167" t="s">
        <v>142</v>
      </c>
      <c r="W18" s="167" t="s">
        <v>142</v>
      </c>
      <c r="X18" s="167" t="s">
        <v>142</v>
      </c>
      <c r="Y18" s="167" t="s">
        <v>142</v>
      </c>
      <c r="Z18" s="167" t="s">
        <v>142</v>
      </c>
      <c r="AA18" s="167" t="s">
        <v>142</v>
      </c>
      <c r="AB18" s="167" t="s">
        <v>142</v>
      </c>
      <c r="AC18" s="167" t="s">
        <v>142</v>
      </c>
      <c r="AD18" s="167" t="s">
        <v>142</v>
      </c>
      <c r="AE18" s="167" t="s">
        <v>142</v>
      </c>
      <c r="AF18" s="167" t="s">
        <v>142</v>
      </c>
      <c r="AG18" s="167" t="s">
        <v>142</v>
      </c>
      <c r="AH18" s="167" t="s">
        <v>142</v>
      </c>
      <c r="AI18" s="167" t="s">
        <v>142</v>
      </c>
      <c r="AJ18" s="167" t="s">
        <v>142</v>
      </c>
      <c r="AK18" s="167" t="s">
        <v>142</v>
      </c>
      <c r="AL18" s="167" t="s">
        <v>142</v>
      </c>
      <c r="AM18" s="167" t="s">
        <v>142</v>
      </c>
      <c r="AN18" s="167" t="s">
        <v>142</v>
      </c>
      <c r="AO18" s="167" t="s">
        <v>142</v>
      </c>
      <c r="AP18" s="194"/>
      <c r="AQ18" s="194"/>
      <c r="AR18" s="167" t="s">
        <v>142</v>
      </c>
      <c r="AS18" s="167" t="s">
        <v>248</v>
      </c>
      <c r="AT18" s="167"/>
      <c r="AU18" s="1">
        <v>68</v>
      </c>
    </row>
    <row r="19" spans="1:57" ht="15" customHeight="1" x14ac:dyDescent="0.25">
      <c r="A19" s="184" t="s">
        <v>262</v>
      </c>
      <c r="B19" s="297" t="s">
        <v>16</v>
      </c>
      <c r="C19" s="167" t="s">
        <v>142</v>
      </c>
      <c r="D19" s="167" t="s">
        <v>142</v>
      </c>
      <c r="E19" s="167" t="s">
        <v>142</v>
      </c>
      <c r="F19" s="167" t="s">
        <v>142</v>
      </c>
      <c r="G19" s="167" t="s">
        <v>142</v>
      </c>
      <c r="H19" s="167" t="s">
        <v>142</v>
      </c>
      <c r="I19" s="167" t="s">
        <v>142</v>
      </c>
      <c r="J19" s="167" t="s">
        <v>142</v>
      </c>
      <c r="K19" s="167" t="s">
        <v>142</v>
      </c>
      <c r="L19" s="167" t="s">
        <v>142</v>
      </c>
      <c r="M19" s="167" t="s">
        <v>142</v>
      </c>
      <c r="N19" s="167" t="s">
        <v>142</v>
      </c>
      <c r="O19" s="167" t="s">
        <v>142</v>
      </c>
      <c r="P19" s="167" t="s">
        <v>142</v>
      </c>
      <c r="Q19" s="167" t="s">
        <v>142</v>
      </c>
      <c r="R19" s="167" t="s">
        <v>142</v>
      </c>
      <c r="S19" s="167" t="s">
        <v>142</v>
      </c>
      <c r="T19" s="167" t="s">
        <v>211</v>
      </c>
      <c r="U19" s="167" t="s">
        <v>211</v>
      </c>
      <c r="V19" s="167" t="s">
        <v>142</v>
      </c>
      <c r="W19" s="167" t="s">
        <v>142</v>
      </c>
      <c r="X19" s="167" t="s">
        <v>142</v>
      </c>
      <c r="Y19" s="167" t="s">
        <v>142</v>
      </c>
      <c r="Z19" s="167" t="s">
        <v>142</v>
      </c>
      <c r="AA19" s="167" t="s">
        <v>142</v>
      </c>
      <c r="AB19" s="167" t="s">
        <v>142</v>
      </c>
      <c r="AC19" s="167" t="s">
        <v>142</v>
      </c>
      <c r="AD19" s="167" t="s">
        <v>142</v>
      </c>
      <c r="AE19" s="167" t="s">
        <v>142</v>
      </c>
      <c r="AF19" s="167" t="s">
        <v>142</v>
      </c>
      <c r="AG19" s="167" t="s">
        <v>142</v>
      </c>
      <c r="AH19" s="167" t="s">
        <v>142</v>
      </c>
      <c r="AI19" s="167" t="s">
        <v>142</v>
      </c>
      <c r="AJ19" s="167" t="s">
        <v>142</v>
      </c>
      <c r="AK19" s="167" t="s">
        <v>142</v>
      </c>
      <c r="AL19" s="167" t="s">
        <v>142</v>
      </c>
      <c r="AM19" s="167" t="s">
        <v>142</v>
      </c>
      <c r="AN19" s="167" t="s">
        <v>142</v>
      </c>
      <c r="AO19" s="167" t="s">
        <v>142</v>
      </c>
      <c r="AP19" s="194"/>
      <c r="AQ19" s="194"/>
      <c r="AR19" s="167" t="s">
        <v>142</v>
      </c>
      <c r="AS19" s="167" t="s">
        <v>248</v>
      </c>
      <c r="AT19" s="167" t="s">
        <v>211</v>
      </c>
      <c r="AU19" s="1">
        <v>180</v>
      </c>
    </row>
    <row r="20" spans="1:57" x14ac:dyDescent="0.25">
      <c r="A20" s="184" t="s">
        <v>263</v>
      </c>
      <c r="B20" s="184" t="s">
        <v>18</v>
      </c>
      <c r="C20" s="167" t="s">
        <v>142</v>
      </c>
      <c r="D20" s="167" t="s">
        <v>142</v>
      </c>
      <c r="E20" s="167" t="s">
        <v>142</v>
      </c>
      <c r="F20" s="167" t="s">
        <v>142</v>
      </c>
      <c r="G20" s="167" t="s">
        <v>142</v>
      </c>
      <c r="H20" s="167" t="s">
        <v>142</v>
      </c>
      <c r="I20" s="167" t="s">
        <v>142</v>
      </c>
      <c r="J20" s="167" t="s">
        <v>142</v>
      </c>
      <c r="K20" s="167" t="s">
        <v>142</v>
      </c>
      <c r="L20" s="167" t="s">
        <v>142</v>
      </c>
      <c r="M20" s="167" t="s">
        <v>142</v>
      </c>
      <c r="N20" s="167" t="s">
        <v>142</v>
      </c>
      <c r="O20" s="167" t="s">
        <v>142</v>
      </c>
      <c r="P20" s="167" t="s">
        <v>142</v>
      </c>
      <c r="Q20" s="167" t="s">
        <v>142</v>
      </c>
      <c r="R20" s="167" t="s">
        <v>142</v>
      </c>
      <c r="S20" s="167" t="s">
        <v>142</v>
      </c>
      <c r="T20" s="167" t="s">
        <v>211</v>
      </c>
      <c r="U20" s="167" t="s">
        <v>211</v>
      </c>
      <c r="V20" s="167" t="s">
        <v>142</v>
      </c>
      <c r="W20" s="167" t="s">
        <v>142</v>
      </c>
      <c r="X20" s="167" t="s">
        <v>142</v>
      </c>
      <c r="Y20" s="167" t="s">
        <v>142</v>
      </c>
      <c r="Z20" s="167" t="s">
        <v>142</v>
      </c>
      <c r="AA20" s="167" t="s">
        <v>142</v>
      </c>
      <c r="AB20" s="167" t="s">
        <v>142</v>
      </c>
      <c r="AC20" s="167" t="s">
        <v>142</v>
      </c>
      <c r="AD20" s="167" t="s">
        <v>142</v>
      </c>
      <c r="AE20" s="167" t="s">
        <v>142</v>
      </c>
      <c r="AF20" s="167" t="s">
        <v>142</v>
      </c>
      <c r="AG20" s="167" t="s">
        <v>142</v>
      </c>
      <c r="AH20" s="167" t="s">
        <v>142</v>
      </c>
      <c r="AI20" s="167" t="s">
        <v>142</v>
      </c>
      <c r="AJ20" s="167" t="s">
        <v>142</v>
      </c>
      <c r="AK20" s="167" t="s">
        <v>142</v>
      </c>
      <c r="AL20" s="167" t="s">
        <v>142</v>
      </c>
      <c r="AM20" s="167" t="s">
        <v>142</v>
      </c>
      <c r="AN20" s="167" t="s">
        <v>142</v>
      </c>
      <c r="AO20" s="167" t="s">
        <v>142</v>
      </c>
      <c r="AP20" s="194"/>
      <c r="AQ20" s="194"/>
      <c r="AR20" s="167" t="s">
        <v>142</v>
      </c>
      <c r="AS20" s="167" t="s">
        <v>248</v>
      </c>
      <c r="AT20" s="167" t="s">
        <v>211</v>
      </c>
      <c r="AU20" s="1">
        <v>72</v>
      </c>
    </row>
    <row r="21" spans="1:57" x14ac:dyDescent="0.25">
      <c r="A21" s="188"/>
      <c r="B21" s="184" t="s">
        <v>238</v>
      </c>
      <c r="C21" s="167"/>
      <c r="D21" s="167"/>
      <c r="E21" s="167"/>
      <c r="F21" s="167"/>
      <c r="G21" s="167"/>
      <c r="H21" s="167" t="s">
        <v>142</v>
      </c>
      <c r="I21" s="167" t="s">
        <v>142</v>
      </c>
      <c r="J21" s="167" t="s">
        <v>142</v>
      </c>
      <c r="K21" s="167" t="s">
        <v>142</v>
      </c>
      <c r="L21" s="167" t="s">
        <v>142</v>
      </c>
      <c r="M21" s="167" t="s">
        <v>142</v>
      </c>
      <c r="N21" s="167" t="s">
        <v>142</v>
      </c>
      <c r="O21" s="167" t="s">
        <v>142</v>
      </c>
      <c r="P21" s="167" t="s">
        <v>142</v>
      </c>
      <c r="Q21" s="167" t="s">
        <v>142</v>
      </c>
      <c r="R21" s="167" t="s">
        <v>142</v>
      </c>
      <c r="S21" s="167" t="s">
        <v>142</v>
      </c>
      <c r="T21" s="167" t="s">
        <v>211</v>
      </c>
      <c r="U21" s="167" t="s">
        <v>211</v>
      </c>
      <c r="V21" s="167" t="s">
        <v>142</v>
      </c>
      <c r="W21" s="167" t="s">
        <v>142</v>
      </c>
      <c r="X21" s="167" t="s">
        <v>142</v>
      </c>
      <c r="Y21" s="167" t="s">
        <v>142</v>
      </c>
      <c r="Z21" s="167" t="s">
        <v>142</v>
      </c>
      <c r="AA21" s="167" t="s">
        <v>142</v>
      </c>
      <c r="AB21" s="167" t="s">
        <v>142</v>
      </c>
      <c r="AC21" s="167" t="s">
        <v>142</v>
      </c>
      <c r="AD21" s="167" t="s">
        <v>142</v>
      </c>
      <c r="AE21" s="167" t="s">
        <v>142</v>
      </c>
      <c r="AF21" s="167" t="s">
        <v>142</v>
      </c>
      <c r="AG21" s="167" t="s">
        <v>142</v>
      </c>
      <c r="AH21" s="167" t="s">
        <v>142</v>
      </c>
      <c r="AI21" s="167" t="s">
        <v>142</v>
      </c>
      <c r="AJ21" s="167" t="s">
        <v>142</v>
      </c>
      <c r="AK21" s="167" t="s">
        <v>142</v>
      </c>
      <c r="AL21" s="167" t="s">
        <v>142</v>
      </c>
      <c r="AM21" s="167" t="s">
        <v>142</v>
      </c>
      <c r="AN21" s="167" t="s">
        <v>142</v>
      </c>
      <c r="AO21" s="167" t="s">
        <v>142</v>
      </c>
      <c r="AP21" s="194"/>
      <c r="AQ21" s="194"/>
      <c r="AR21" s="167" t="s">
        <v>142</v>
      </c>
      <c r="AS21" s="167" t="s">
        <v>248</v>
      </c>
      <c r="AT21" s="167" t="s">
        <v>211</v>
      </c>
      <c r="AU21" s="1">
        <v>32</v>
      </c>
    </row>
    <row r="22" spans="1:57" ht="31.5" x14ac:dyDescent="0.25">
      <c r="A22" s="171" t="s">
        <v>265</v>
      </c>
      <c r="B22" s="171" t="s">
        <v>317</v>
      </c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 t="s">
        <v>211</v>
      </c>
      <c r="U22" s="167" t="s">
        <v>211</v>
      </c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94"/>
      <c r="AQ22" s="194"/>
      <c r="AR22" s="167"/>
      <c r="AS22" s="167"/>
      <c r="AT22" s="167"/>
      <c r="AU22" s="1"/>
    </row>
    <row r="23" spans="1:57" ht="33.75" x14ac:dyDescent="0.25">
      <c r="A23" s="188" t="s">
        <v>271</v>
      </c>
      <c r="B23" s="184" t="s">
        <v>33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 t="s">
        <v>211</v>
      </c>
      <c r="U23" s="167" t="s">
        <v>211</v>
      </c>
      <c r="V23" s="167" t="s">
        <v>142</v>
      </c>
      <c r="W23" s="167" t="s">
        <v>142</v>
      </c>
      <c r="X23" s="167" t="s">
        <v>142</v>
      </c>
      <c r="Y23" s="167" t="s">
        <v>142</v>
      </c>
      <c r="Z23" s="167" t="s">
        <v>142</v>
      </c>
      <c r="AA23" s="167" t="s">
        <v>142</v>
      </c>
      <c r="AB23" s="167" t="s">
        <v>142</v>
      </c>
      <c r="AC23" s="167" t="s">
        <v>142</v>
      </c>
      <c r="AD23" s="167" t="s">
        <v>142</v>
      </c>
      <c r="AE23" s="167" t="s">
        <v>142</v>
      </c>
      <c r="AF23" s="167" t="s">
        <v>142</v>
      </c>
      <c r="AG23" s="167" t="s">
        <v>142</v>
      </c>
      <c r="AH23" s="167" t="s">
        <v>142</v>
      </c>
      <c r="AI23" s="167" t="s">
        <v>142</v>
      </c>
      <c r="AJ23" s="167" t="s">
        <v>142</v>
      </c>
      <c r="AK23" s="167" t="s">
        <v>142</v>
      </c>
      <c r="AL23" s="167" t="s">
        <v>142</v>
      </c>
      <c r="AM23" s="167" t="s">
        <v>142</v>
      </c>
      <c r="AN23" s="167" t="s">
        <v>142</v>
      </c>
      <c r="AO23" s="167" t="s">
        <v>142</v>
      </c>
      <c r="AP23" s="194"/>
      <c r="AQ23" s="194"/>
      <c r="AR23" s="167" t="s">
        <v>142</v>
      </c>
      <c r="AS23" s="167" t="s">
        <v>142</v>
      </c>
      <c r="AT23" s="167"/>
      <c r="AU23" s="1">
        <v>36</v>
      </c>
    </row>
    <row r="24" spans="1:57" ht="25.5" customHeight="1" x14ac:dyDescent="0.25">
      <c r="A24" s="171" t="s">
        <v>27</v>
      </c>
      <c r="B24" s="171" t="s">
        <v>28</v>
      </c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 t="s">
        <v>211</v>
      </c>
      <c r="U24" s="167" t="s">
        <v>211</v>
      </c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94"/>
      <c r="AQ24" s="194"/>
      <c r="AR24" s="167"/>
      <c r="AS24" s="167"/>
      <c r="AT24" s="167"/>
      <c r="AU24" s="1"/>
    </row>
    <row r="25" spans="1:57" ht="34.5" x14ac:dyDescent="0.25">
      <c r="A25" s="184" t="s">
        <v>42</v>
      </c>
      <c r="B25" s="172" t="s">
        <v>275</v>
      </c>
      <c r="C25" s="167" t="s">
        <v>142</v>
      </c>
      <c r="D25" s="167" t="s">
        <v>142</v>
      </c>
      <c r="E25" s="167" t="s">
        <v>142</v>
      </c>
      <c r="F25" s="167" t="s">
        <v>142</v>
      </c>
      <c r="G25" s="167" t="s">
        <v>142</v>
      </c>
      <c r="H25" s="167" t="s">
        <v>142</v>
      </c>
      <c r="I25" s="167" t="s">
        <v>142</v>
      </c>
      <c r="J25" s="167" t="s">
        <v>142</v>
      </c>
      <c r="K25" s="167" t="s">
        <v>142</v>
      </c>
      <c r="L25" s="167" t="s">
        <v>142</v>
      </c>
      <c r="M25" s="167" t="s">
        <v>142</v>
      </c>
      <c r="N25" s="167" t="s">
        <v>142</v>
      </c>
      <c r="O25" s="167" t="s">
        <v>142</v>
      </c>
      <c r="P25" s="167" t="s">
        <v>142</v>
      </c>
      <c r="Q25" s="167" t="s">
        <v>142</v>
      </c>
      <c r="R25" s="167" t="s">
        <v>142</v>
      </c>
      <c r="S25" s="167" t="s">
        <v>248</v>
      </c>
      <c r="T25" s="167" t="s">
        <v>211</v>
      </c>
      <c r="U25" s="167" t="s">
        <v>211</v>
      </c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94"/>
      <c r="AQ25" s="194"/>
      <c r="AR25" s="167"/>
      <c r="AS25" s="167"/>
      <c r="AT25" s="167" t="s">
        <v>211</v>
      </c>
      <c r="AU25" s="1">
        <v>42</v>
      </c>
    </row>
    <row r="26" spans="1:57" ht="40.5" customHeight="1" x14ac:dyDescent="0.25">
      <c r="A26" s="184" t="s">
        <v>277</v>
      </c>
      <c r="B26" s="191" t="s">
        <v>278</v>
      </c>
      <c r="C26" s="167" t="s">
        <v>142</v>
      </c>
      <c r="D26" s="167" t="s">
        <v>142</v>
      </c>
      <c r="E26" s="167" t="s">
        <v>142</v>
      </c>
      <c r="F26" s="167" t="s">
        <v>142</v>
      </c>
      <c r="G26" s="167" t="s">
        <v>142</v>
      </c>
      <c r="H26" s="167" t="s">
        <v>142</v>
      </c>
      <c r="I26" s="167" t="s">
        <v>142</v>
      </c>
      <c r="J26" s="167" t="s">
        <v>142</v>
      </c>
      <c r="K26" s="167" t="s">
        <v>142</v>
      </c>
      <c r="L26" s="167" t="s">
        <v>142</v>
      </c>
      <c r="M26" s="167" t="s">
        <v>142</v>
      </c>
      <c r="N26" s="167" t="s">
        <v>142</v>
      </c>
      <c r="O26" s="167" t="s">
        <v>142</v>
      </c>
      <c r="P26" s="167" t="s">
        <v>142</v>
      </c>
      <c r="Q26" s="167" t="s">
        <v>142</v>
      </c>
      <c r="R26" s="167" t="s">
        <v>142</v>
      </c>
      <c r="S26" s="167" t="s">
        <v>248</v>
      </c>
      <c r="T26" s="167" t="s">
        <v>211</v>
      </c>
      <c r="U26" s="167" t="s">
        <v>211</v>
      </c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94"/>
      <c r="AQ26" s="194"/>
      <c r="AR26" s="167"/>
      <c r="AS26" s="167"/>
      <c r="AT26" s="167" t="s">
        <v>211</v>
      </c>
      <c r="AU26" s="1">
        <v>36</v>
      </c>
    </row>
    <row r="27" spans="1:57" ht="45" x14ac:dyDescent="0.25">
      <c r="A27" s="184" t="s">
        <v>43</v>
      </c>
      <c r="B27" s="191" t="s">
        <v>279</v>
      </c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 t="s">
        <v>211</v>
      </c>
      <c r="U27" s="167" t="s">
        <v>211</v>
      </c>
      <c r="V27" s="167" t="s">
        <v>142</v>
      </c>
      <c r="W27" s="167" t="s">
        <v>142</v>
      </c>
      <c r="X27" s="167" t="s">
        <v>142</v>
      </c>
      <c r="Y27" s="167" t="s">
        <v>142</v>
      </c>
      <c r="Z27" s="167" t="s">
        <v>142</v>
      </c>
      <c r="AA27" s="167" t="s">
        <v>142</v>
      </c>
      <c r="AB27" s="167" t="s">
        <v>142</v>
      </c>
      <c r="AC27" s="167" t="s">
        <v>142</v>
      </c>
      <c r="AD27" s="167" t="s">
        <v>142</v>
      </c>
      <c r="AE27" s="167" t="s">
        <v>142</v>
      </c>
      <c r="AF27" s="167" t="s">
        <v>142</v>
      </c>
      <c r="AG27" s="167" t="s">
        <v>142</v>
      </c>
      <c r="AH27" s="167" t="s">
        <v>142</v>
      </c>
      <c r="AI27" s="167" t="s">
        <v>142</v>
      </c>
      <c r="AJ27" s="167" t="s">
        <v>142</v>
      </c>
      <c r="AK27" s="167" t="s">
        <v>142</v>
      </c>
      <c r="AL27" s="167" t="s">
        <v>142</v>
      </c>
      <c r="AM27" s="167" t="s">
        <v>142</v>
      </c>
      <c r="AN27" s="167" t="s">
        <v>142</v>
      </c>
      <c r="AO27" s="167" t="s">
        <v>142</v>
      </c>
      <c r="AP27" s="194"/>
      <c r="AQ27" s="194"/>
      <c r="AR27" s="167" t="s">
        <v>142</v>
      </c>
      <c r="AS27" s="167" t="s">
        <v>248</v>
      </c>
      <c r="AT27" s="167"/>
      <c r="AU27" s="1">
        <v>36</v>
      </c>
    </row>
    <row r="28" spans="1:57" ht="25.5" customHeight="1" x14ac:dyDescent="0.25">
      <c r="A28" s="171" t="s">
        <v>29</v>
      </c>
      <c r="B28" s="171" t="s">
        <v>30</v>
      </c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 t="s">
        <v>211</v>
      </c>
      <c r="U28" s="167" t="s">
        <v>211</v>
      </c>
      <c r="V28" s="167"/>
      <c r="W28" s="167"/>
      <c r="X28" s="167"/>
      <c r="Y28" s="167"/>
      <c r="Z28" s="167"/>
      <c r="AA28" s="167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94"/>
      <c r="AQ28" s="194"/>
      <c r="AR28" s="167"/>
      <c r="AS28" s="167"/>
      <c r="AT28" s="167"/>
      <c r="AU28" s="1"/>
      <c r="BE28" s="4" t="s">
        <v>246</v>
      </c>
    </row>
    <row r="29" spans="1:57" ht="22.5" customHeight="1" x14ac:dyDescent="0.25">
      <c r="A29" s="171" t="s">
        <v>34</v>
      </c>
      <c r="B29" s="171" t="s">
        <v>35</v>
      </c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 t="s">
        <v>211</v>
      </c>
      <c r="U29" s="167" t="s">
        <v>211</v>
      </c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94"/>
      <c r="AQ29" s="194"/>
      <c r="AR29" s="167"/>
      <c r="AS29" s="167"/>
      <c r="AT29" s="167"/>
      <c r="AU29" s="1"/>
    </row>
    <row r="30" spans="1:57" ht="23.25" x14ac:dyDescent="0.25">
      <c r="A30" s="184" t="s">
        <v>36</v>
      </c>
      <c r="B30" s="172" t="s">
        <v>48</v>
      </c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 t="s">
        <v>211</v>
      </c>
      <c r="U30" s="167" t="s">
        <v>211</v>
      </c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94"/>
      <c r="AQ30" s="194"/>
      <c r="AR30" s="167"/>
      <c r="AS30" s="167"/>
      <c r="AT30" s="167" t="s">
        <v>211</v>
      </c>
      <c r="AU30" s="1"/>
    </row>
    <row r="31" spans="1:57" ht="22.5" x14ac:dyDescent="0.25">
      <c r="A31" s="184" t="s">
        <v>37</v>
      </c>
      <c r="B31" s="296" t="s">
        <v>282</v>
      </c>
      <c r="C31" s="167" t="s">
        <v>142</v>
      </c>
      <c r="D31" s="167" t="s">
        <v>142</v>
      </c>
      <c r="E31" s="167" t="s">
        <v>142</v>
      </c>
      <c r="F31" s="167" t="s">
        <v>142</v>
      </c>
      <c r="G31" s="167" t="s">
        <v>142</v>
      </c>
      <c r="H31" s="167" t="s">
        <v>142</v>
      </c>
      <c r="I31" s="167" t="s">
        <v>142</v>
      </c>
      <c r="J31" s="167" t="s">
        <v>142</v>
      </c>
      <c r="K31" s="167" t="s">
        <v>142</v>
      </c>
      <c r="L31" s="167" t="s">
        <v>142</v>
      </c>
      <c r="M31" s="167" t="s">
        <v>142</v>
      </c>
      <c r="N31" s="167" t="s">
        <v>142</v>
      </c>
      <c r="O31" s="167" t="s">
        <v>142</v>
      </c>
      <c r="P31" s="167" t="s">
        <v>142</v>
      </c>
      <c r="Q31" s="167" t="s">
        <v>142</v>
      </c>
      <c r="R31" s="167" t="s">
        <v>142</v>
      </c>
      <c r="S31" s="167" t="s">
        <v>142</v>
      </c>
      <c r="T31" s="167" t="s">
        <v>211</v>
      </c>
      <c r="U31" s="167" t="s">
        <v>211</v>
      </c>
      <c r="V31" s="167" t="s">
        <v>142</v>
      </c>
      <c r="W31" s="167" t="s">
        <v>142</v>
      </c>
      <c r="X31" s="167" t="s">
        <v>142</v>
      </c>
      <c r="Y31" s="167" t="s">
        <v>142</v>
      </c>
      <c r="Z31" s="167" t="s">
        <v>142</v>
      </c>
      <c r="AA31" s="167" t="s">
        <v>142</v>
      </c>
      <c r="AB31" s="167" t="s">
        <v>142</v>
      </c>
      <c r="AC31" s="167" t="s">
        <v>142</v>
      </c>
      <c r="AD31" s="167" t="s">
        <v>142</v>
      </c>
      <c r="AE31" s="167" t="s">
        <v>142</v>
      </c>
      <c r="AF31" s="167" t="s">
        <v>142</v>
      </c>
      <c r="AG31" s="167" t="s">
        <v>142</v>
      </c>
      <c r="AH31" s="167" t="s">
        <v>142</v>
      </c>
      <c r="AI31" s="167" t="s">
        <v>142</v>
      </c>
      <c r="AJ31" s="167" t="s">
        <v>142</v>
      </c>
      <c r="AK31" s="167" t="s">
        <v>142</v>
      </c>
      <c r="AL31" s="167" t="s">
        <v>142</v>
      </c>
      <c r="AM31" s="167" t="s">
        <v>142</v>
      </c>
      <c r="AN31" s="167" t="s">
        <v>142</v>
      </c>
      <c r="AO31" s="167" t="s">
        <v>248</v>
      </c>
      <c r="AP31" s="194"/>
      <c r="AQ31" s="194"/>
      <c r="AR31" s="167"/>
      <c r="AS31" s="167"/>
      <c r="AT31" s="167" t="s">
        <v>211</v>
      </c>
      <c r="AU31" s="1">
        <v>156</v>
      </c>
    </row>
    <row r="32" spans="1:57" ht="23.25" x14ac:dyDescent="0.25">
      <c r="A32" s="184" t="s">
        <v>38</v>
      </c>
      <c r="B32" s="172" t="s">
        <v>48</v>
      </c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 t="s">
        <v>211</v>
      </c>
      <c r="U32" s="167" t="s">
        <v>211</v>
      </c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94" t="s">
        <v>142</v>
      </c>
      <c r="AQ32" s="194" t="s">
        <v>142</v>
      </c>
      <c r="AR32" s="167"/>
      <c r="AS32" s="167"/>
      <c r="AT32" s="167" t="s">
        <v>211</v>
      </c>
      <c r="AU32" s="1">
        <v>72</v>
      </c>
    </row>
    <row r="33" spans="1:49" ht="22.5" customHeight="1" x14ac:dyDescent="0.25">
      <c r="A33" s="639" t="s">
        <v>212</v>
      </c>
      <c r="B33" s="639"/>
      <c r="C33" s="173">
        <v>36</v>
      </c>
      <c r="D33" s="173">
        <v>36</v>
      </c>
      <c r="E33" s="173">
        <v>36</v>
      </c>
      <c r="F33" s="173">
        <v>36</v>
      </c>
      <c r="G33" s="173">
        <v>36</v>
      </c>
      <c r="H33" s="173">
        <v>36</v>
      </c>
      <c r="I33" s="173">
        <v>36</v>
      </c>
      <c r="J33" s="173">
        <v>36</v>
      </c>
      <c r="K33" s="173">
        <v>36</v>
      </c>
      <c r="L33" s="173">
        <v>36</v>
      </c>
      <c r="M33" s="173">
        <v>36</v>
      </c>
      <c r="N33" s="173">
        <v>36</v>
      </c>
      <c r="O33" s="173">
        <v>36</v>
      </c>
      <c r="P33" s="173">
        <v>36</v>
      </c>
      <c r="Q33" s="173">
        <v>36</v>
      </c>
      <c r="R33" s="173">
        <v>36</v>
      </c>
      <c r="S33" s="173">
        <v>36</v>
      </c>
      <c r="T33" s="167" t="s">
        <v>211</v>
      </c>
      <c r="U33" s="167" t="s">
        <v>211</v>
      </c>
      <c r="V33" s="173">
        <v>36</v>
      </c>
      <c r="W33" s="173">
        <v>36</v>
      </c>
      <c r="X33" s="173">
        <v>36</v>
      </c>
      <c r="Y33" s="173">
        <v>36</v>
      </c>
      <c r="Z33" s="173">
        <v>36</v>
      </c>
      <c r="AA33" s="173">
        <v>36</v>
      </c>
      <c r="AB33" s="173">
        <v>36</v>
      </c>
      <c r="AC33" s="173">
        <v>36</v>
      </c>
      <c r="AD33" s="173">
        <v>36</v>
      </c>
      <c r="AE33" s="173">
        <v>36</v>
      </c>
      <c r="AF33" s="173">
        <v>36</v>
      </c>
      <c r="AG33" s="173">
        <v>36</v>
      </c>
      <c r="AH33" s="173">
        <v>36</v>
      </c>
      <c r="AI33" s="173">
        <v>36</v>
      </c>
      <c r="AJ33" s="173">
        <v>36</v>
      </c>
      <c r="AK33" s="173">
        <v>36</v>
      </c>
      <c r="AL33" s="173">
        <v>36</v>
      </c>
      <c r="AM33" s="173">
        <v>36</v>
      </c>
      <c r="AN33" s="173">
        <v>36</v>
      </c>
      <c r="AO33" s="173">
        <v>36</v>
      </c>
      <c r="AP33" s="173">
        <v>36</v>
      </c>
      <c r="AQ33" s="173">
        <v>36</v>
      </c>
      <c r="AR33" s="173">
        <v>36</v>
      </c>
      <c r="AS33" s="173">
        <v>36</v>
      </c>
      <c r="AT33" s="1"/>
      <c r="AU33" s="1">
        <f>SUM(AU11:AU32)</f>
        <v>1476</v>
      </c>
      <c r="AW33" s="4">
        <v>0</v>
      </c>
    </row>
    <row r="34" spans="1:49" x14ac:dyDescent="0.25">
      <c r="A34" s="640" t="s">
        <v>213</v>
      </c>
      <c r="B34" s="640"/>
      <c r="C34" s="640"/>
      <c r="D34" s="640"/>
      <c r="E34" s="640"/>
      <c r="F34" s="640"/>
      <c r="G34" s="640"/>
      <c r="H34" s="640"/>
      <c r="I34" s="640"/>
      <c r="J34" s="640"/>
      <c r="K34" s="640"/>
      <c r="L34" s="640"/>
      <c r="M34" s="640"/>
      <c r="N34" s="640"/>
      <c r="O34" s="640"/>
      <c r="P34" s="640"/>
      <c r="Q34" s="640"/>
      <c r="R34" s="640"/>
      <c r="S34" s="640"/>
      <c r="T34" s="640"/>
      <c r="U34" s="640"/>
      <c r="V34" s="640"/>
      <c r="W34" s="640"/>
      <c r="X34" s="640"/>
      <c r="Y34" s="640"/>
      <c r="Z34" s="640"/>
      <c r="AA34" s="640"/>
      <c r="AB34" s="640"/>
      <c r="AC34" s="640"/>
      <c r="AD34" s="640"/>
      <c r="AE34" s="640"/>
      <c r="AF34" s="640"/>
      <c r="AG34" s="640"/>
      <c r="AH34" s="640"/>
      <c r="AI34" s="640"/>
      <c r="AJ34" s="640"/>
      <c r="AK34" s="640"/>
      <c r="AL34" s="640"/>
      <c r="AM34" s="640"/>
      <c r="AN34" s="640"/>
      <c r="AO34" s="640"/>
      <c r="AP34" s="640"/>
      <c r="AQ34" s="640"/>
      <c r="AR34" s="640"/>
      <c r="AS34" s="640"/>
      <c r="AT34" s="640"/>
      <c r="AU34" s="640"/>
    </row>
    <row r="35" spans="1:49" ht="21.75" customHeight="1" x14ac:dyDescent="0.25">
      <c r="A35" s="189" t="s">
        <v>1</v>
      </c>
      <c r="B35" s="170" t="s">
        <v>2</v>
      </c>
      <c r="C35" s="487"/>
      <c r="D35" s="487"/>
      <c r="E35" s="487"/>
      <c r="F35" s="489"/>
      <c r="G35" s="48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66"/>
      <c r="U35" s="166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94"/>
      <c r="AH35" s="194"/>
      <c r="AI35" s="194"/>
      <c r="AJ35" s="194"/>
      <c r="AK35" s="194"/>
      <c r="AL35" s="194"/>
      <c r="AM35" s="195"/>
      <c r="AN35" s="195"/>
      <c r="AO35" s="195"/>
      <c r="AP35" s="195"/>
      <c r="AQ35" s="195"/>
      <c r="AR35" s="194"/>
      <c r="AS35" s="485"/>
      <c r="AT35" s="167"/>
      <c r="AU35" s="1"/>
    </row>
    <row r="36" spans="1:49" x14ac:dyDescent="0.25">
      <c r="A36" s="184" t="s">
        <v>253</v>
      </c>
      <c r="B36" s="184" t="s">
        <v>254</v>
      </c>
      <c r="C36" s="487"/>
      <c r="D36" s="487"/>
      <c r="E36" s="487"/>
      <c r="F36" s="489"/>
      <c r="G36" s="489"/>
      <c r="H36" s="167" t="s">
        <v>142</v>
      </c>
      <c r="I36" s="167" t="s">
        <v>142</v>
      </c>
      <c r="J36" s="167" t="s">
        <v>142</v>
      </c>
      <c r="K36" s="167" t="s">
        <v>142</v>
      </c>
      <c r="L36" s="167" t="s">
        <v>142</v>
      </c>
      <c r="M36" s="167" t="s">
        <v>142</v>
      </c>
      <c r="N36" s="167" t="s">
        <v>142</v>
      </c>
      <c r="O36" s="167" t="s">
        <v>142</v>
      </c>
      <c r="P36" s="167" t="s">
        <v>142</v>
      </c>
      <c r="Q36" s="167" t="s">
        <v>142</v>
      </c>
      <c r="R36" s="167" t="s">
        <v>142</v>
      </c>
      <c r="S36" s="167" t="s">
        <v>142</v>
      </c>
      <c r="T36" s="167" t="s">
        <v>211</v>
      </c>
      <c r="U36" s="167" t="s">
        <v>211</v>
      </c>
      <c r="V36" s="167" t="s">
        <v>142</v>
      </c>
      <c r="W36" s="167" t="s">
        <v>142</v>
      </c>
      <c r="X36" s="167" t="s">
        <v>142</v>
      </c>
      <c r="Y36" s="167" t="s">
        <v>142</v>
      </c>
      <c r="Z36" s="167" t="s">
        <v>142</v>
      </c>
      <c r="AA36" s="167" t="s">
        <v>142</v>
      </c>
      <c r="AB36" s="167" t="s">
        <v>142</v>
      </c>
      <c r="AC36" s="167" t="s">
        <v>142</v>
      </c>
      <c r="AD36" s="167" t="s">
        <v>142</v>
      </c>
      <c r="AE36" s="167" t="s">
        <v>142</v>
      </c>
      <c r="AF36" s="167" t="s">
        <v>248</v>
      </c>
      <c r="AG36" s="194"/>
      <c r="AH36" s="194"/>
      <c r="AI36" s="194"/>
      <c r="AJ36" s="194"/>
      <c r="AK36" s="194"/>
      <c r="AL36" s="194"/>
      <c r="AM36" s="195"/>
      <c r="AN36" s="195"/>
      <c r="AO36" s="195"/>
      <c r="AP36" s="195"/>
      <c r="AQ36" s="195"/>
      <c r="AR36" s="194"/>
      <c r="AS36" s="485"/>
      <c r="AT36" s="167"/>
      <c r="AU36" s="1">
        <v>72</v>
      </c>
    </row>
    <row r="37" spans="1:49" x14ac:dyDescent="0.25">
      <c r="A37" s="184" t="s">
        <v>255</v>
      </c>
      <c r="B37" s="184" t="s">
        <v>256</v>
      </c>
      <c r="C37" s="487"/>
      <c r="D37" s="487"/>
      <c r="E37" s="487"/>
      <c r="F37" s="489"/>
      <c r="G37" s="489"/>
      <c r="H37" s="167" t="s">
        <v>142</v>
      </c>
      <c r="I37" s="167" t="s">
        <v>142</v>
      </c>
      <c r="J37" s="167" t="s">
        <v>142</v>
      </c>
      <c r="K37" s="167" t="s">
        <v>142</v>
      </c>
      <c r="L37" s="167" t="s">
        <v>142</v>
      </c>
      <c r="M37" s="167" t="s">
        <v>142</v>
      </c>
      <c r="N37" s="167" t="s">
        <v>142</v>
      </c>
      <c r="O37" s="167" t="s">
        <v>142</v>
      </c>
      <c r="P37" s="167" t="s">
        <v>142</v>
      </c>
      <c r="Q37" s="167" t="s">
        <v>142</v>
      </c>
      <c r="R37" s="167" t="s">
        <v>142</v>
      </c>
      <c r="S37" s="167" t="s">
        <v>142</v>
      </c>
      <c r="T37" s="167" t="s">
        <v>211</v>
      </c>
      <c r="U37" s="167" t="s">
        <v>211</v>
      </c>
      <c r="V37" s="167" t="s">
        <v>142</v>
      </c>
      <c r="W37" s="167" t="s">
        <v>142</v>
      </c>
      <c r="X37" s="167" t="s">
        <v>142</v>
      </c>
      <c r="Y37" s="167" t="s">
        <v>142</v>
      </c>
      <c r="Z37" s="167" t="s">
        <v>142</v>
      </c>
      <c r="AA37" s="167" t="s">
        <v>142</v>
      </c>
      <c r="AB37" s="167" t="s">
        <v>142</v>
      </c>
      <c r="AC37" s="167" t="s">
        <v>142</v>
      </c>
      <c r="AD37" s="167" t="s">
        <v>142</v>
      </c>
      <c r="AE37" s="167" t="s">
        <v>142</v>
      </c>
      <c r="AF37" s="167" t="s">
        <v>248</v>
      </c>
      <c r="AG37" s="194"/>
      <c r="AH37" s="194"/>
      <c r="AI37" s="194"/>
      <c r="AJ37" s="194"/>
      <c r="AK37" s="194"/>
      <c r="AL37" s="194"/>
      <c r="AM37" s="194"/>
      <c r="AN37" s="194"/>
      <c r="AO37" s="194"/>
      <c r="AP37" s="194"/>
      <c r="AQ37" s="194"/>
      <c r="AR37" s="194"/>
      <c r="AS37" s="485"/>
      <c r="AT37" s="167" t="s">
        <v>211</v>
      </c>
      <c r="AU37" s="1">
        <v>72</v>
      </c>
    </row>
    <row r="38" spans="1:49" ht="25.5" customHeight="1" x14ac:dyDescent="0.25">
      <c r="A38" s="184" t="s">
        <v>258</v>
      </c>
      <c r="B38" s="184" t="s">
        <v>164</v>
      </c>
      <c r="C38" s="487"/>
      <c r="D38" s="487"/>
      <c r="E38" s="487"/>
      <c r="F38" s="489"/>
      <c r="G38" s="489"/>
      <c r="H38" s="167" t="s">
        <v>142</v>
      </c>
      <c r="I38" s="167" t="s">
        <v>142</v>
      </c>
      <c r="J38" s="167" t="s">
        <v>142</v>
      </c>
      <c r="K38" s="167" t="s">
        <v>142</v>
      </c>
      <c r="L38" s="167" t="s">
        <v>142</v>
      </c>
      <c r="M38" s="167" t="s">
        <v>142</v>
      </c>
      <c r="N38" s="167" t="s">
        <v>142</v>
      </c>
      <c r="O38" s="167" t="s">
        <v>142</v>
      </c>
      <c r="P38" s="167" t="s">
        <v>142</v>
      </c>
      <c r="Q38" s="167" t="s">
        <v>142</v>
      </c>
      <c r="R38" s="167" t="s">
        <v>142</v>
      </c>
      <c r="S38" s="167" t="s">
        <v>142</v>
      </c>
      <c r="T38" s="167" t="s">
        <v>211</v>
      </c>
      <c r="U38" s="167" t="s">
        <v>211</v>
      </c>
      <c r="V38" s="167" t="s">
        <v>142</v>
      </c>
      <c r="W38" s="167" t="s">
        <v>142</v>
      </c>
      <c r="X38" s="167" t="s">
        <v>142</v>
      </c>
      <c r="Y38" s="167" t="s">
        <v>142</v>
      </c>
      <c r="Z38" s="167" t="s">
        <v>142</v>
      </c>
      <c r="AA38" s="167" t="s">
        <v>142</v>
      </c>
      <c r="AB38" s="167" t="s">
        <v>142</v>
      </c>
      <c r="AC38" s="167" t="s">
        <v>142</v>
      </c>
      <c r="AD38" s="167" t="s">
        <v>142</v>
      </c>
      <c r="AE38" s="167" t="s">
        <v>142</v>
      </c>
      <c r="AF38" s="167" t="s">
        <v>248</v>
      </c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485"/>
      <c r="AT38" s="167" t="s">
        <v>211</v>
      </c>
      <c r="AU38" s="1">
        <v>162</v>
      </c>
    </row>
    <row r="39" spans="1:49" ht="25.5" customHeight="1" x14ac:dyDescent="0.25">
      <c r="A39" s="184" t="s">
        <v>264</v>
      </c>
      <c r="B39" s="184" t="s">
        <v>21</v>
      </c>
      <c r="C39" s="487"/>
      <c r="D39" s="487"/>
      <c r="E39" s="487"/>
      <c r="F39" s="489"/>
      <c r="G39" s="489"/>
      <c r="H39" s="167" t="s">
        <v>142</v>
      </c>
      <c r="I39" s="167" t="s">
        <v>142</v>
      </c>
      <c r="J39" s="167" t="s">
        <v>142</v>
      </c>
      <c r="K39" s="167" t="s">
        <v>142</v>
      </c>
      <c r="L39" s="167" t="s">
        <v>142</v>
      </c>
      <c r="M39" s="167" t="s">
        <v>142</v>
      </c>
      <c r="N39" s="167" t="s">
        <v>142</v>
      </c>
      <c r="O39" s="167" t="s">
        <v>142</v>
      </c>
      <c r="P39" s="167" t="s">
        <v>142</v>
      </c>
      <c r="Q39" s="167" t="s">
        <v>142</v>
      </c>
      <c r="R39" s="167" t="s">
        <v>142</v>
      </c>
      <c r="S39" s="167" t="s">
        <v>142</v>
      </c>
      <c r="T39" s="167" t="s">
        <v>211</v>
      </c>
      <c r="U39" s="167" t="s">
        <v>211</v>
      </c>
      <c r="V39" s="167" t="s">
        <v>142</v>
      </c>
      <c r="W39" s="167" t="s">
        <v>142</v>
      </c>
      <c r="X39" s="167" t="s">
        <v>142</v>
      </c>
      <c r="Y39" s="167" t="s">
        <v>142</v>
      </c>
      <c r="Z39" s="167" t="s">
        <v>142</v>
      </c>
      <c r="AA39" s="167" t="s">
        <v>142</v>
      </c>
      <c r="AB39" s="167" t="s">
        <v>142</v>
      </c>
      <c r="AC39" s="167" t="s">
        <v>142</v>
      </c>
      <c r="AD39" s="167" t="s">
        <v>142</v>
      </c>
      <c r="AE39" s="167" t="s">
        <v>142</v>
      </c>
      <c r="AF39" s="167" t="s">
        <v>248</v>
      </c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485"/>
      <c r="AT39" s="167" t="s">
        <v>211</v>
      </c>
      <c r="AU39" s="1">
        <v>72</v>
      </c>
    </row>
    <row r="40" spans="1:49" ht="31.5" x14ac:dyDescent="0.25">
      <c r="A40" s="171" t="s">
        <v>265</v>
      </c>
      <c r="B40" s="171" t="s">
        <v>317</v>
      </c>
      <c r="C40" s="487"/>
      <c r="D40" s="487"/>
      <c r="E40" s="487"/>
      <c r="F40" s="489"/>
      <c r="G40" s="489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274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485"/>
      <c r="AT40" s="167" t="s">
        <v>211</v>
      </c>
      <c r="AU40" s="1"/>
    </row>
    <row r="41" spans="1:49" x14ac:dyDescent="0.25">
      <c r="A41" s="184" t="s">
        <v>267</v>
      </c>
      <c r="B41" s="184" t="s">
        <v>268</v>
      </c>
      <c r="C41" s="487"/>
      <c r="D41" s="487"/>
      <c r="E41" s="487"/>
      <c r="F41" s="489"/>
      <c r="G41" s="489"/>
      <c r="H41" s="167" t="s">
        <v>142</v>
      </c>
      <c r="I41" s="167" t="s">
        <v>142</v>
      </c>
      <c r="J41" s="167" t="s">
        <v>142</v>
      </c>
      <c r="K41" s="167" t="s">
        <v>142</v>
      </c>
      <c r="L41" s="167" t="s">
        <v>142</v>
      </c>
      <c r="M41" s="167" t="s">
        <v>142</v>
      </c>
      <c r="N41" s="167" t="s">
        <v>142</v>
      </c>
      <c r="O41" s="167" t="s">
        <v>142</v>
      </c>
      <c r="P41" s="167" t="s">
        <v>142</v>
      </c>
      <c r="Q41" s="167" t="s">
        <v>142</v>
      </c>
      <c r="R41" s="167" t="s">
        <v>142</v>
      </c>
      <c r="S41" s="167" t="s">
        <v>248</v>
      </c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485"/>
      <c r="AT41" s="167"/>
      <c r="AU41" s="1">
        <v>36</v>
      </c>
    </row>
    <row r="42" spans="1:49" ht="45" x14ac:dyDescent="0.25">
      <c r="A42" s="184" t="s">
        <v>269</v>
      </c>
      <c r="B42" s="184" t="s">
        <v>270</v>
      </c>
      <c r="C42" s="487"/>
      <c r="D42" s="487"/>
      <c r="E42" s="487"/>
      <c r="F42" s="489"/>
      <c r="G42" s="489"/>
      <c r="H42" s="167" t="s">
        <v>142</v>
      </c>
      <c r="I42" s="167" t="s">
        <v>142</v>
      </c>
      <c r="J42" s="167" t="s">
        <v>142</v>
      </c>
      <c r="K42" s="167" t="s">
        <v>142</v>
      </c>
      <c r="L42" s="167" t="s">
        <v>142</v>
      </c>
      <c r="M42" s="167" t="s">
        <v>142</v>
      </c>
      <c r="N42" s="167" t="s">
        <v>142</v>
      </c>
      <c r="O42" s="167" t="s">
        <v>142</v>
      </c>
      <c r="P42" s="167" t="s">
        <v>142</v>
      </c>
      <c r="Q42" s="167" t="s">
        <v>142</v>
      </c>
      <c r="R42" s="167" t="s">
        <v>142</v>
      </c>
      <c r="S42" s="167" t="s">
        <v>248</v>
      </c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485"/>
      <c r="AT42" s="167"/>
      <c r="AU42" s="1">
        <v>36</v>
      </c>
    </row>
    <row r="43" spans="1:49" ht="45" x14ac:dyDescent="0.25">
      <c r="A43" s="184" t="s">
        <v>271</v>
      </c>
      <c r="B43" s="184" t="s">
        <v>315</v>
      </c>
      <c r="C43" s="487"/>
      <c r="D43" s="167" t="s">
        <v>248</v>
      </c>
      <c r="E43" s="487"/>
      <c r="F43" s="489"/>
      <c r="G43" s="489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274"/>
      <c r="T43" s="167" t="s">
        <v>211</v>
      </c>
      <c r="U43" s="167" t="s">
        <v>211</v>
      </c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485"/>
      <c r="AT43" s="167" t="s">
        <v>211</v>
      </c>
      <c r="AU43" s="1">
        <v>36</v>
      </c>
    </row>
    <row r="44" spans="1:49" ht="22.5" x14ac:dyDescent="0.25">
      <c r="A44" s="188" t="s">
        <v>272</v>
      </c>
      <c r="B44" s="174" t="s">
        <v>10</v>
      </c>
      <c r="C44" s="487"/>
      <c r="D44" s="487"/>
      <c r="E44" s="487"/>
      <c r="F44" s="489"/>
      <c r="G44" s="489"/>
      <c r="H44" s="167" t="s">
        <v>142</v>
      </c>
      <c r="I44" s="167" t="s">
        <v>142</v>
      </c>
      <c r="J44" s="167" t="s">
        <v>142</v>
      </c>
      <c r="K44" s="167" t="s">
        <v>142</v>
      </c>
      <c r="L44" s="167" t="s">
        <v>142</v>
      </c>
      <c r="M44" s="167" t="s">
        <v>142</v>
      </c>
      <c r="N44" s="167" t="s">
        <v>142</v>
      </c>
      <c r="O44" s="167" t="s">
        <v>142</v>
      </c>
      <c r="P44" s="167" t="s">
        <v>142</v>
      </c>
      <c r="Q44" s="167" t="s">
        <v>142</v>
      </c>
      <c r="R44" s="167" t="s">
        <v>142</v>
      </c>
      <c r="S44" s="167" t="s">
        <v>248</v>
      </c>
      <c r="T44" s="167" t="s">
        <v>211</v>
      </c>
      <c r="U44" s="167" t="s">
        <v>211</v>
      </c>
      <c r="V44" s="167" t="s">
        <v>142</v>
      </c>
      <c r="W44" s="167" t="s">
        <v>142</v>
      </c>
      <c r="X44" s="167" t="s">
        <v>142</v>
      </c>
      <c r="Y44" s="167" t="s">
        <v>142</v>
      </c>
      <c r="Z44" s="167" t="s">
        <v>142</v>
      </c>
      <c r="AA44" s="167" t="s">
        <v>142</v>
      </c>
      <c r="AB44" s="167" t="s">
        <v>142</v>
      </c>
      <c r="AC44" s="167" t="s">
        <v>142</v>
      </c>
      <c r="AD44" s="167" t="s">
        <v>142</v>
      </c>
      <c r="AE44" s="167" t="s">
        <v>142</v>
      </c>
      <c r="AF44" s="167" t="s">
        <v>248</v>
      </c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  <c r="AQ44" s="194"/>
      <c r="AR44" s="194"/>
      <c r="AS44" s="485"/>
      <c r="AT44" s="167" t="s">
        <v>211</v>
      </c>
      <c r="AU44" s="1">
        <v>48</v>
      </c>
    </row>
    <row r="45" spans="1:49" ht="33.75" x14ac:dyDescent="0.25">
      <c r="A45" s="184" t="s">
        <v>273</v>
      </c>
      <c r="B45" s="184" t="s">
        <v>274</v>
      </c>
      <c r="C45" s="487"/>
      <c r="D45" s="487"/>
      <c r="E45" s="487"/>
      <c r="F45" s="489"/>
      <c r="G45" s="489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274"/>
      <c r="T45" s="167" t="s">
        <v>211</v>
      </c>
      <c r="U45" s="167" t="s">
        <v>211</v>
      </c>
      <c r="V45" s="167" t="s">
        <v>142</v>
      </c>
      <c r="W45" s="167" t="s">
        <v>142</v>
      </c>
      <c r="X45" s="167" t="s">
        <v>142</v>
      </c>
      <c r="Y45" s="167" t="s">
        <v>142</v>
      </c>
      <c r="Z45" s="167" t="s">
        <v>142</v>
      </c>
      <c r="AA45" s="167" t="s">
        <v>142</v>
      </c>
      <c r="AB45" s="167" t="s">
        <v>142</v>
      </c>
      <c r="AC45" s="167" t="s">
        <v>142</v>
      </c>
      <c r="AD45" s="167" t="s">
        <v>142</v>
      </c>
      <c r="AE45" s="167" t="s">
        <v>142</v>
      </c>
      <c r="AF45" s="167" t="s">
        <v>248</v>
      </c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485"/>
      <c r="AT45" s="167"/>
      <c r="AU45" s="1">
        <v>36</v>
      </c>
    </row>
    <row r="46" spans="1:49" ht="23.25" customHeight="1" x14ac:dyDescent="0.25">
      <c r="A46" s="171" t="s">
        <v>27</v>
      </c>
      <c r="B46" s="170" t="s">
        <v>28</v>
      </c>
      <c r="C46" s="487"/>
      <c r="D46" s="487"/>
      <c r="E46" s="487"/>
      <c r="F46" s="489"/>
      <c r="G46" s="489"/>
      <c r="H46" s="1"/>
      <c r="I46" s="1"/>
      <c r="J46" s="1"/>
      <c r="K46" s="1"/>
      <c r="L46" s="1"/>
      <c r="M46" s="1"/>
      <c r="N46" s="1"/>
      <c r="O46" s="1"/>
      <c r="P46" s="1"/>
      <c r="Q46" s="1"/>
      <c r="R46" s="167"/>
      <c r="S46" s="274"/>
      <c r="T46" s="167" t="s">
        <v>211</v>
      </c>
      <c r="U46" s="167" t="s">
        <v>211</v>
      </c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94"/>
      <c r="AH46" s="194"/>
      <c r="AI46" s="194"/>
      <c r="AJ46" s="194"/>
      <c r="AK46" s="194"/>
      <c r="AL46" s="194"/>
      <c r="AM46" s="195"/>
      <c r="AN46" s="195"/>
      <c r="AO46" s="195"/>
      <c r="AP46" s="195"/>
      <c r="AQ46" s="195"/>
      <c r="AR46" s="194"/>
      <c r="AS46" s="485"/>
      <c r="AT46" s="167" t="s">
        <v>211</v>
      </c>
      <c r="AU46" s="1"/>
    </row>
    <row r="47" spans="1:49" ht="45" x14ac:dyDescent="0.25">
      <c r="A47" s="184" t="s">
        <v>44</v>
      </c>
      <c r="B47" s="169" t="s">
        <v>276</v>
      </c>
      <c r="C47" s="487"/>
      <c r="D47" s="487"/>
      <c r="E47" s="487"/>
      <c r="F47" s="489"/>
      <c r="G47" s="489"/>
      <c r="H47" s="167" t="s">
        <v>142</v>
      </c>
      <c r="I47" s="167" t="s">
        <v>142</v>
      </c>
      <c r="J47" s="167" t="s">
        <v>142</v>
      </c>
      <c r="K47" s="167" t="s">
        <v>142</v>
      </c>
      <c r="L47" s="167" t="s">
        <v>142</v>
      </c>
      <c r="M47" s="167" t="s">
        <v>142</v>
      </c>
      <c r="N47" s="167" t="s">
        <v>142</v>
      </c>
      <c r="O47" s="167" t="s">
        <v>142</v>
      </c>
      <c r="P47" s="167" t="s">
        <v>142</v>
      </c>
      <c r="Q47" s="167" t="s">
        <v>142</v>
      </c>
      <c r="R47" s="167" t="s">
        <v>142</v>
      </c>
      <c r="S47" s="167" t="s">
        <v>248</v>
      </c>
      <c r="T47" s="167" t="s">
        <v>211</v>
      </c>
      <c r="U47" s="167" t="s">
        <v>211</v>
      </c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485"/>
      <c r="AT47" s="167" t="s">
        <v>211</v>
      </c>
      <c r="AU47" s="1">
        <v>36</v>
      </c>
    </row>
    <row r="48" spans="1:49" ht="23.25" customHeight="1" x14ac:dyDescent="0.25">
      <c r="A48" s="171" t="s">
        <v>29</v>
      </c>
      <c r="B48" s="170" t="s">
        <v>30</v>
      </c>
      <c r="C48" s="487"/>
      <c r="D48" s="487"/>
      <c r="E48" s="487"/>
      <c r="F48" s="489"/>
      <c r="G48" s="489"/>
      <c r="H48" s="1"/>
      <c r="I48" s="1"/>
      <c r="J48" s="1"/>
      <c r="K48" s="1"/>
      <c r="L48" s="1"/>
      <c r="M48" s="1"/>
      <c r="N48" s="1"/>
      <c r="O48" s="1"/>
      <c r="P48" s="1"/>
      <c r="Q48" s="1"/>
      <c r="R48" s="167"/>
      <c r="S48" s="274"/>
      <c r="T48" s="167" t="s">
        <v>211</v>
      </c>
      <c r="U48" s="167" t="s">
        <v>211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94"/>
      <c r="AH48" s="194"/>
      <c r="AI48" s="194"/>
      <c r="AJ48" s="194"/>
      <c r="AK48" s="194"/>
      <c r="AL48" s="194"/>
      <c r="AM48" s="195"/>
      <c r="AN48" s="195"/>
      <c r="AO48" s="195"/>
      <c r="AP48" s="195"/>
      <c r="AQ48" s="195"/>
      <c r="AR48" s="194"/>
      <c r="AS48" s="485"/>
      <c r="AT48" s="167" t="s">
        <v>211</v>
      </c>
      <c r="AU48" s="1"/>
    </row>
    <row r="49" spans="1:47" ht="22.5" customHeight="1" x14ac:dyDescent="0.25">
      <c r="A49" s="171" t="s">
        <v>34</v>
      </c>
      <c r="B49" s="170" t="s">
        <v>35</v>
      </c>
      <c r="C49" s="487"/>
      <c r="D49" s="487"/>
      <c r="E49" s="487"/>
      <c r="F49" s="489"/>
      <c r="G49" s="489"/>
      <c r="H49" s="1"/>
      <c r="I49" s="1"/>
      <c r="J49" s="1"/>
      <c r="K49" s="1"/>
      <c r="L49" s="1"/>
      <c r="M49" s="1"/>
      <c r="N49" s="1"/>
      <c r="O49" s="1"/>
      <c r="P49" s="1"/>
      <c r="Q49" s="1"/>
      <c r="R49" s="167"/>
      <c r="S49" s="274"/>
      <c r="T49" s="167" t="s">
        <v>211</v>
      </c>
      <c r="U49" s="167" t="s">
        <v>211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94"/>
      <c r="AH49" s="194"/>
      <c r="AI49" s="194"/>
      <c r="AJ49" s="194"/>
      <c r="AK49" s="194"/>
      <c r="AL49" s="194"/>
      <c r="AM49" s="195"/>
      <c r="AN49" s="195"/>
      <c r="AO49" s="195"/>
      <c r="AP49" s="195"/>
      <c r="AQ49" s="195"/>
      <c r="AR49" s="194"/>
      <c r="AS49" s="485"/>
      <c r="AT49" s="167" t="s">
        <v>211</v>
      </c>
      <c r="AU49" s="1"/>
    </row>
    <row r="50" spans="1:47" ht="23.25" x14ac:dyDescent="0.25">
      <c r="A50" s="184" t="s">
        <v>36</v>
      </c>
      <c r="B50" s="165" t="s">
        <v>48</v>
      </c>
      <c r="C50" s="487"/>
      <c r="D50" s="487"/>
      <c r="E50" s="487"/>
      <c r="F50" s="489"/>
      <c r="G50" s="486" t="s">
        <v>210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67"/>
      <c r="S50" s="274"/>
      <c r="T50" s="167" t="s">
        <v>211</v>
      </c>
      <c r="U50" s="167" t="s">
        <v>211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94"/>
      <c r="AH50" s="194"/>
      <c r="AI50" s="194"/>
      <c r="AJ50" s="194"/>
      <c r="AK50" s="194"/>
      <c r="AL50" s="194"/>
      <c r="AM50" s="195"/>
      <c r="AN50" s="195"/>
      <c r="AO50" s="195"/>
      <c r="AP50" s="195"/>
      <c r="AQ50" s="195"/>
      <c r="AR50" s="194"/>
      <c r="AS50" s="485"/>
      <c r="AT50" s="167"/>
      <c r="AU50" s="1">
        <v>6</v>
      </c>
    </row>
    <row r="51" spans="1:47" ht="22.5" customHeight="1" x14ac:dyDescent="0.25">
      <c r="A51" s="184" t="s">
        <v>186</v>
      </c>
      <c r="B51" s="168" t="s">
        <v>114</v>
      </c>
      <c r="C51" s="486" t="s">
        <v>142</v>
      </c>
      <c r="D51" s="487"/>
      <c r="E51" s="486"/>
      <c r="F51" s="486"/>
      <c r="G51" s="486" t="s">
        <v>210</v>
      </c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274"/>
      <c r="T51" s="167" t="s">
        <v>211</v>
      </c>
      <c r="U51" s="167" t="s">
        <v>211</v>
      </c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94"/>
      <c r="AH51" s="194"/>
      <c r="AI51" s="194"/>
      <c r="AJ51" s="194"/>
      <c r="AK51" s="194"/>
      <c r="AL51" s="194"/>
      <c r="AM51" s="195"/>
      <c r="AN51" s="195"/>
      <c r="AO51" s="195"/>
      <c r="AP51" s="195"/>
      <c r="AQ51" s="195"/>
      <c r="AR51" s="194"/>
      <c r="AS51" s="485"/>
      <c r="AT51" s="167" t="s">
        <v>211</v>
      </c>
      <c r="AU51" s="1">
        <v>36</v>
      </c>
    </row>
    <row r="52" spans="1:47" ht="23.25" x14ac:dyDescent="0.25">
      <c r="A52" s="193" t="s">
        <v>187</v>
      </c>
      <c r="B52" s="172" t="s">
        <v>283</v>
      </c>
      <c r="C52" s="487"/>
      <c r="D52" s="490"/>
      <c r="E52" s="486" t="s">
        <v>142</v>
      </c>
      <c r="F52" s="486" t="s">
        <v>142</v>
      </c>
      <c r="G52" s="486" t="s">
        <v>248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67"/>
      <c r="S52" s="274"/>
      <c r="T52" s="167" t="s">
        <v>211</v>
      </c>
      <c r="U52" s="167" t="s">
        <v>211</v>
      </c>
      <c r="V52" s="167"/>
      <c r="W52" s="167"/>
      <c r="X52" s="167"/>
      <c r="Y52" s="167"/>
      <c r="Z52" s="167"/>
      <c r="AA52" s="167"/>
      <c r="AB52" s="167"/>
      <c r="AC52" s="167"/>
      <c r="AD52" s="167"/>
      <c r="AE52" s="1"/>
      <c r="AF52" s="1"/>
      <c r="AG52" s="194"/>
      <c r="AH52" s="194"/>
      <c r="AI52" s="194"/>
      <c r="AJ52" s="194"/>
      <c r="AK52" s="194"/>
      <c r="AL52" s="194"/>
      <c r="AM52" s="194"/>
      <c r="AN52" s="194"/>
      <c r="AO52" s="194"/>
      <c r="AP52" s="194"/>
      <c r="AQ52" s="194"/>
      <c r="AR52" s="194"/>
      <c r="AS52" s="485"/>
      <c r="AT52" s="167" t="s">
        <v>211</v>
      </c>
      <c r="AU52" s="1">
        <v>108</v>
      </c>
    </row>
    <row r="53" spans="1:47" ht="33.75" x14ac:dyDescent="0.25">
      <c r="A53" s="184" t="s">
        <v>39</v>
      </c>
      <c r="B53" s="175" t="s">
        <v>49</v>
      </c>
      <c r="C53" s="487"/>
      <c r="D53" s="487"/>
      <c r="E53" s="487"/>
      <c r="F53" s="489"/>
      <c r="G53" s="489"/>
      <c r="H53" s="1"/>
      <c r="I53" s="1"/>
      <c r="J53" s="1"/>
      <c r="K53" s="1"/>
      <c r="L53" s="1"/>
      <c r="M53" s="1"/>
      <c r="N53" s="1"/>
      <c r="O53" s="1"/>
      <c r="P53" s="1"/>
      <c r="Q53" s="1"/>
      <c r="R53" s="167"/>
      <c r="S53" s="274"/>
      <c r="T53" s="167" t="s">
        <v>211</v>
      </c>
      <c r="U53" s="167" t="s">
        <v>211</v>
      </c>
      <c r="V53" s="167"/>
      <c r="W53" s="167"/>
      <c r="X53" s="167"/>
      <c r="Y53" s="167"/>
      <c r="Z53" s="167"/>
      <c r="AA53" s="167"/>
      <c r="AB53" s="167"/>
      <c r="AC53" s="167"/>
      <c r="AD53" s="167"/>
      <c r="AE53" s="1"/>
      <c r="AF53" s="1"/>
      <c r="AG53" s="194"/>
      <c r="AH53" s="194"/>
      <c r="AI53" s="194"/>
      <c r="AJ53" s="194"/>
      <c r="AK53" s="194"/>
      <c r="AL53" s="194"/>
      <c r="AM53" s="194"/>
      <c r="AN53" s="194"/>
      <c r="AO53" s="486" t="s">
        <v>210</v>
      </c>
      <c r="AP53" s="194"/>
      <c r="AQ53" s="194"/>
      <c r="AR53" s="194"/>
      <c r="AS53" s="485"/>
      <c r="AT53" s="167" t="s">
        <v>211</v>
      </c>
      <c r="AU53" s="1">
        <v>6</v>
      </c>
    </row>
    <row r="54" spans="1:47" ht="34.5" x14ac:dyDescent="0.25">
      <c r="A54" s="184" t="s">
        <v>188</v>
      </c>
      <c r="B54" s="298" t="s">
        <v>286</v>
      </c>
      <c r="C54" s="487"/>
      <c r="D54" s="487"/>
      <c r="E54" s="487"/>
      <c r="F54" s="489"/>
      <c r="G54" s="489"/>
      <c r="H54" s="167" t="s">
        <v>142</v>
      </c>
      <c r="I54" s="167" t="s">
        <v>142</v>
      </c>
      <c r="J54" s="167" t="s">
        <v>142</v>
      </c>
      <c r="K54" s="167" t="s">
        <v>142</v>
      </c>
      <c r="L54" s="167" t="s">
        <v>142</v>
      </c>
      <c r="M54" s="167" t="s">
        <v>142</v>
      </c>
      <c r="N54" s="167" t="s">
        <v>142</v>
      </c>
      <c r="O54" s="167" t="s">
        <v>142</v>
      </c>
      <c r="P54" s="167" t="s">
        <v>142</v>
      </c>
      <c r="Q54" s="167" t="s">
        <v>142</v>
      </c>
      <c r="R54" s="167" t="s">
        <v>142</v>
      </c>
      <c r="S54" s="167" t="s">
        <v>142</v>
      </c>
      <c r="T54" s="167" t="s">
        <v>211</v>
      </c>
      <c r="U54" s="167" t="s">
        <v>211</v>
      </c>
      <c r="V54" s="167" t="s">
        <v>142</v>
      </c>
      <c r="W54" s="167" t="s">
        <v>142</v>
      </c>
      <c r="X54" s="167" t="s">
        <v>142</v>
      </c>
      <c r="Y54" s="167" t="s">
        <v>142</v>
      </c>
      <c r="Z54" s="167" t="s">
        <v>142</v>
      </c>
      <c r="AA54" s="167" t="s">
        <v>142</v>
      </c>
      <c r="AB54" s="167" t="s">
        <v>142</v>
      </c>
      <c r="AC54" s="167" t="s">
        <v>142</v>
      </c>
      <c r="AD54" s="167" t="s">
        <v>142</v>
      </c>
      <c r="AE54" s="167" t="s">
        <v>142</v>
      </c>
      <c r="AF54" s="167" t="s">
        <v>248</v>
      </c>
      <c r="AG54" s="194"/>
      <c r="AH54" s="194"/>
      <c r="AI54" s="194"/>
      <c r="AJ54" s="194"/>
      <c r="AK54" s="194"/>
      <c r="AL54" s="194"/>
      <c r="AM54" s="194"/>
      <c r="AN54" s="194"/>
      <c r="AO54" s="194"/>
      <c r="AP54" s="194"/>
      <c r="AQ54" s="194"/>
      <c r="AR54" s="194"/>
      <c r="AS54" s="485"/>
      <c r="AT54" s="167" t="s">
        <v>211</v>
      </c>
      <c r="AU54" s="1">
        <v>156</v>
      </c>
    </row>
    <row r="55" spans="1:47" ht="23.25" x14ac:dyDescent="0.25">
      <c r="A55" s="184" t="s">
        <v>189</v>
      </c>
      <c r="B55" s="298" t="s">
        <v>114</v>
      </c>
      <c r="C55" s="487"/>
      <c r="D55" s="487"/>
      <c r="E55" s="487"/>
      <c r="F55" s="489"/>
      <c r="G55" s="489"/>
      <c r="H55" s="1"/>
      <c r="I55" s="1"/>
      <c r="J55" s="1"/>
      <c r="K55" s="1"/>
      <c r="L55" s="1"/>
      <c r="M55" s="1"/>
      <c r="N55" s="1"/>
      <c r="O55" s="1"/>
      <c r="P55" s="1"/>
      <c r="Q55" s="1"/>
      <c r="R55" s="167"/>
      <c r="S55" s="274"/>
      <c r="T55" s="167" t="s">
        <v>211</v>
      </c>
      <c r="U55" s="167" t="s">
        <v>211</v>
      </c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486" t="s">
        <v>142</v>
      </c>
      <c r="AH55" s="486" t="s">
        <v>142</v>
      </c>
      <c r="AI55" s="486" t="s">
        <v>142</v>
      </c>
      <c r="AJ55" s="194"/>
      <c r="AK55" s="194"/>
      <c r="AL55" s="194"/>
      <c r="AM55" s="194"/>
      <c r="AN55" s="194"/>
      <c r="AO55" s="486" t="s">
        <v>210</v>
      </c>
      <c r="AP55" s="194"/>
      <c r="AQ55" s="194"/>
      <c r="AR55" s="194"/>
      <c r="AS55" s="485"/>
      <c r="AT55" s="167"/>
      <c r="AU55" s="1">
        <v>108</v>
      </c>
    </row>
    <row r="56" spans="1:47" ht="23.25" x14ac:dyDescent="0.25">
      <c r="A56" s="184" t="s">
        <v>40</v>
      </c>
      <c r="B56" s="298" t="s">
        <v>283</v>
      </c>
      <c r="C56" s="487"/>
      <c r="D56" s="487"/>
      <c r="E56" s="487"/>
      <c r="F56" s="489"/>
      <c r="G56" s="489"/>
      <c r="H56" s="1"/>
      <c r="I56" s="1"/>
      <c r="J56" s="1"/>
      <c r="K56" s="1"/>
      <c r="L56" s="1"/>
      <c r="M56" s="1"/>
      <c r="N56" s="1"/>
      <c r="O56" s="1"/>
      <c r="P56" s="1"/>
      <c r="Q56" s="1"/>
      <c r="R56" s="167"/>
      <c r="S56" s="274"/>
      <c r="T56" s="167" t="s">
        <v>211</v>
      </c>
      <c r="U56" s="167" t="s">
        <v>211</v>
      </c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94"/>
      <c r="AH56" s="194"/>
      <c r="AI56" s="194"/>
      <c r="AJ56" s="194"/>
      <c r="AK56" s="194"/>
      <c r="AL56" s="486" t="s">
        <v>142</v>
      </c>
      <c r="AM56" s="486" t="s">
        <v>142</v>
      </c>
      <c r="AN56" s="486" t="s">
        <v>142</v>
      </c>
      <c r="AO56" s="486" t="s">
        <v>248</v>
      </c>
      <c r="AP56" s="194"/>
      <c r="AQ56" s="194"/>
      <c r="AR56" s="194"/>
      <c r="AS56" s="485"/>
      <c r="AT56" s="167"/>
      <c r="AU56" s="1">
        <v>144</v>
      </c>
    </row>
    <row r="57" spans="1:47" ht="34.5" x14ac:dyDescent="0.25">
      <c r="A57" s="184" t="s">
        <v>41</v>
      </c>
      <c r="B57" s="298" t="s">
        <v>50</v>
      </c>
      <c r="C57" s="487"/>
      <c r="D57" s="487"/>
      <c r="E57" s="487"/>
      <c r="F57" s="489"/>
      <c r="G57" s="489"/>
      <c r="H57" s="1"/>
      <c r="I57" s="1"/>
      <c r="J57" s="1"/>
      <c r="K57" s="1"/>
      <c r="L57" s="1"/>
      <c r="M57" s="1"/>
      <c r="N57" s="1"/>
      <c r="O57" s="1"/>
      <c r="P57" s="1"/>
      <c r="Q57" s="1"/>
      <c r="R57" s="167"/>
      <c r="S57" s="274"/>
      <c r="T57" s="167" t="s">
        <v>211</v>
      </c>
      <c r="U57" s="167" t="s">
        <v>211</v>
      </c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486" t="s">
        <v>210</v>
      </c>
      <c r="AS57" s="485"/>
      <c r="AT57" s="167"/>
      <c r="AU57" s="1">
        <v>6</v>
      </c>
    </row>
    <row r="58" spans="1:47" ht="34.5" x14ac:dyDescent="0.25">
      <c r="A58" s="184" t="s">
        <v>191</v>
      </c>
      <c r="B58" s="298" t="s">
        <v>288</v>
      </c>
      <c r="C58" s="487"/>
      <c r="D58" s="487"/>
      <c r="E58" s="487"/>
      <c r="F58" s="489"/>
      <c r="G58" s="489"/>
      <c r="H58" s="1"/>
      <c r="I58" s="1"/>
      <c r="J58" s="1"/>
      <c r="K58" s="1"/>
      <c r="L58" s="1"/>
      <c r="M58" s="1"/>
      <c r="N58" s="1"/>
      <c r="O58" s="1"/>
      <c r="P58" s="1"/>
      <c r="Q58" s="1"/>
      <c r="R58" s="167"/>
      <c r="S58" s="274"/>
      <c r="T58" s="167" t="s">
        <v>211</v>
      </c>
      <c r="U58" s="167" t="s">
        <v>211</v>
      </c>
      <c r="V58" s="167" t="s">
        <v>142</v>
      </c>
      <c r="W58" s="167" t="s">
        <v>142</v>
      </c>
      <c r="X58" s="167" t="s">
        <v>142</v>
      </c>
      <c r="Y58" s="167" t="s">
        <v>142</v>
      </c>
      <c r="Z58" s="167" t="s">
        <v>142</v>
      </c>
      <c r="AA58" s="167" t="s">
        <v>142</v>
      </c>
      <c r="AB58" s="167" t="s">
        <v>142</v>
      </c>
      <c r="AC58" s="167" t="s">
        <v>142</v>
      </c>
      <c r="AD58" s="167" t="s">
        <v>142</v>
      </c>
      <c r="AE58" s="167" t="s">
        <v>142</v>
      </c>
      <c r="AF58" s="167" t="s">
        <v>248</v>
      </c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485"/>
      <c r="AT58" s="167"/>
      <c r="AU58" s="1">
        <v>84</v>
      </c>
    </row>
    <row r="59" spans="1:47" ht="23.25" x14ac:dyDescent="0.25">
      <c r="A59" s="184" t="s">
        <v>192</v>
      </c>
      <c r="B59" s="298" t="s">
        <v>114</v>
      </c>
      <c r="C59" s="487"/>
      <c r="D59" s="487"/>
      <c r="E59" s="487"/>
      <c r="F59" s="489"/>
      <c r="G59" s="489"/>
      <c r="H59" s="1"/>
      <c r="I59" s="1"/>
      <c r="J59" s="1"/>
      <c r="K59" s="1"/>
      <c r="L59" s="1"/>
      <c r="M59" s="1"/>
      <c r="N59" s="1"/>
      <c r="O59" s="1"/>
      <c r="P59" s="1"/>
      <c r="Q59" s="1"/>
      <c r="R59" s="167"/>
      <c r="S59" s="274"/>
      <c r="T59" s="167" t="s">
        <v>211</v>
      </c>
      <c r="U59" s="167" t="s">
        <v>211</v>
      </c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94"/>
      <c r="AH59" s="194"/>
      <c r="AI59" s="194"/>
      <c r="AJ59" s="486" t="s">
        <v>142</v>
      </c>
      <c r="AK59" s="486" t="s">
        <v>142</v>
      </c>
      <c r="AL59" s="194"/>
      <c r="AM59" s="194"/>
      <c r="AN59" s="194"/>
      <c r="AO59" s="194"/>
      <c r="AP59" s="194"/>
      <c r="AQ59" s="194"/>
      <c r="AR59" s="486" t="s">
        <v>210</v>
      </c>
      <c r="AS59" s="485"/>
      <c r="AT59" s="167"/>
      <c r="AU59" s="1">
        <v>72</v>
      </c>
    </row>
    <row r="60" spans="1:47" ht="23.25" x14ac:dyDescent="0.25">
      <c r="A60" s="184" t="s">
        <v>193</v>
      </c>
      <c r="B60" s="298" t="s">
        <v>283</v>
      </c>
      <c r="C60" s="487"/>
      <c r="D60" s="487"/>
      <c r="E60" s="487"/>
      <c r="F60" s="489"/>
      <c r="G60" s="489"/>
      <c r="H60" s="1"/>
      <c r="I60" s="1"/>
      <c r="J60" s="1"/>
      <c r="K60" s="1"/>
      <c r="L60" s="1"/>
      <c r="M60" s="1"/>
      <c r="N60" s="1"/>
      <c r="O60" s="1"/>
      <c r="P60" s="1"/>
      <c r="Q60" s="1"/>
      <c r="R60" s="167"/>
      <c r="S60" s="274"/>
      <c r="T60" s="167" t="s">
        <v>211</v>
      </c>
      <c r="U60" s="167" t="s">
        <v>211</v>
      </c>
      <c r="V60" s="167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94"/>
      <c r="AH60" s="194"/>
      <c r="AI60" s="194"/>
      <c r="AJ60" s="194"/>
      <c r="AK60" s="194"/>
      <c r="AL60" s="194"/>
      <c r="AM60" s="194"/>
      <c r="AN60" s="194"/>
      <c r="AO60" s="194"/>
      <c r="AP60" s="486" t="s">
        <v>142</v>
      </c>
      <c r="AQ60" s="486" t="s">
        <v>142</v>
      </c>
      <c r="AR60" s="486" t="s">
        <v>248</v>
      </c>
      <c r="AS60" s="485"/>
      <c r="AT60" s="167"/>
      <c r="AU60" s="1">
        <v>108</v>
      </c>
    </row>
    <row r="61" spans="1:47" x14ac:dyDescent="0.25">
      <c r="A61" s="184"/>
      <c r="B61" s="175" t="s">
        <v>31</v>
      </c>
      <c r="C61" s="487"/>
      <c r="D61" s="487"/>
      <c r="E61" s="487"/>
      <c r="F61" s="489"/>
      <c r="G61" s="489"/>
      <c r="H61" s="1"/>
      <c r="I61" s="1"/>
      <c r="J61" s="1"/>
      <c r="K61" s="1"/>
      <c r="L61" s="1"/>
      <c r="M61" s="1"/>
      <c r="N61" s="1"/>
      <c r="O61" s="1"/>
      <c r="P61" s="1"/>
      <c r="Q61" s="1"/>
      <c r="R61" s="167"/>
      <c r="S61" s="274"/>
      <c r="T61" s="167" t="s">
        <v>211</v>
      </c>
      <c r="U61" s="167" t="s">
        <v>211</v>
      </c>
      <c r="V61" s="167"/>
      <c r="W61" s="167"/>
      <c r="X61" s="167"/>
      <c r="Y61" s="167"/>
      <c r="Z61" s="167"/>
      <c r="AA61" s="167"/>
      <c r="AB61" s="167"/>
      <c r="AC61" s="167"/>
      <c r="AD61" s="167"/>
      <c r="AE61" s="1"/>
      <c r="AF61" s="1"/>
      <c r="AG61" s="194"/>
      <c r="AH61" s="194"/>
      <c r="AI61" s="194"/>
      <c r="AJ61" s="194"/>
      <c r="AK61" s="194"/>
      <c r="AL61" s="194"/>
      <c r="AM61" s="194"/>
      <c r="AN61" s="194"/>
      <c r="AO61" s="194"/>
      <c r="AP61" s="194"/>
      <c r="AQ61" s="194"/>
      <c r="AR61" s="194"/>
      <c r="AS61" s="488" t="s">
        <v>214</v>
      </c>
      <c r="AT61" s="167" t="s">
        <v>211</v>
      </c>
      <c r="AU61" s="1">
        <v>36</v>
      </c>
    </row>
    <row r="62" spans="1:47" ht="23.25" customHeight="1" x14ac:dyDescent="0.25">
      <c r="A62" s="639" t="s">
        <v>212</v>
      </c>
      <c r="B62" s="639"/>
      <c r="C62" s="176">
        <v>36</v>
      </c>
      <c r="D62" s="176">
        <v>36</v>
      </c>
      <c r="E62" s="176">
        <v>36</v>
      </c>
      <c r="F62" s="176">
        <v>36</v>
      </c>
      <c r="G62" s="176">
        <v>36</v>
      </c>
      <c r="H62" s="176">
        <v>36</v>
      </c>
      <c r="I62" s="176">
        <v>36</v>
      </c>
      <c r="J62" s="176">
        <v>36</v>
      </c>
      <c r="K62" s="176">
        <v>36</v>
      </c>
      <c r="L62" s="176">
        <v>36</v>
      </c>
      <c r="M62" s="176">
        <v>36</v>
      </c>
      <c r="N62" s="176">
        <v>36</v>
      </c>
      <c r="O62" s="176">
        <v>36</v>
      </c>
      <c r="P62" s="176">
        <v>36</v>
      </c>
      <c r="Q62" s="176">
        <v>36</v>
      </c>
      <c r="R62" s="176">
        <v>36</v>
      </c>
      <c r="S62" s="176">
        <v>36</v>
      </c>
      <c r="T62" s="167" t="s">
        <v>211</v>
      </c>
      <c r="U62" s="167" t="s">
        <v>211</v>
      </c>
      <c r="V62" s="176">
        <v>36</v>
      </c>
      <c r="W62" s="176">
        <v>36</v>
      </c>
      <c r="X62" s="176">
        <v>36</v>
      </c>
      <c r="Y62" s="176">
        <v>36</v>
      </c>
      <c r="Z62" s="176">
        <v>36</v>
      </c>
      <c r="AA62" s="176">
        <v>36</v>
      </c>
      <c r="AB62" s="176">
        <v>36</v>
      </c>
      <c r="AC62" s="176">
        <v>36</v>
      </c>
      <c r="AD62" s="176">
        <v>36</v>
      </c>
      <c r="AE62" s="176">
        <v>36</v>
      </c>
      <c r="AF62" s="176">
        <v>36</v>
      </c>
      <c r="AG62" s="176">
        <v>36</v>
      </c>
      <c r="AH62" s="176">
        <v>36</v>
      </c>
      <c r="AI62" s="176">
        <v>36</v>
      </c>
      <c r="AJ62" s="176">
        <v>36</v>
      </c>
      <c r="AK62" s="176">
        <v>36</v>
      </c>
      <c r="AL62" s="176">
        <v>36</v>
      </c>
      <c r="AM62" s="176">
        <v>36</v>
      </c>
      <c r="AN62" s="176">
        <v>36</v>
      </c>
      <c r="AO62" s="176">
        <v>36</v>
      </c>
      <c r="AP62" s="176">
        <v>36</v>
      </c>
      <c r="AQ62" s="176">
        <v>36</v>
      </c>
      <c r="AR62" s="176">
        <v>36</v>
      </c>
      <c r="AS62" s="176">
        <v>36</v>
      </c>
      <c r="AT62" s="1"/>
      <c r="AU62" s="1">
        <f>SUM(AU36:AU61)</f>
        <v>1476</v>
      </c>
    </row>
    <row r="64" spans="1:47" x14ac:dyDescent="0.25">
      <c r="B64" s="642" t="s">
        <v>215</v>
      </c>
      <c r="C64" s="642"/>
      <c r="D64" s="642"/>
      <c r="E64" s="642"/>
      <c r="F64" s="642"/>
      <c r="G64" s="642"/>
      <c r="H64" s="642"/>
      <c r="I64" s="642"/>
      <c r="J64" s="642"/>
    </row>
    <row r="65" spans="11:30" x14ac:dyDescent="0.25">
      <c r="K65" s="163" t="s">
        <v>142</v>
      </c>
      <c r="L65" s="177" t="s">
        <v>216</v>
      </c>
      <c r="M65" s="4" t="s">
        <v>217</v>
      </c>
    </row>
    <row r="66" spans="11:30" x14ac:dyDescent="0.25">
      <c r="K66" s="163" t="s">
        <v>210</v>
      </c>
      <c r="L66" s="177" t="s">
        <v>216</v>
      </c>
      <c r="M66" s="4" t="s">
        <v>218</v>
      </c>
    </row>
    <row r="67" spans="11:30" x14ac:dyDescent="0.25">
      <c r="K67" s="163" t="s">
        <v>211</v>
      </c>
      <c r="L67" s="177" t="s">
        <v>216</v>
      </c>
      <c r="M67" s="4" t="s">
        <v>219</v>
      </c>
    </row>
    <row r="68" spans="11:30" ht="12.75" customHeight="1" x14ac:dyDescent="0.25">
      <c r="K68" s="178" t="s">
        <v>214</v>
      </c>
      <c r="L68" s="177" t="s">
        <v>216</v>
      </c>
      <c r="M68" s="631" t="s">
        <v>32</v>
      </c>
      <c r="N68" s="631"/>
      <c r="O68" s="631"/>
      <c r="P68" s="631"/>
      <c r="Q68" s="631"/>
      <c r="R68" s="631"/>
      <c r="S68" s="631"/>
      <c r="T68" s="631"/>
      <c r="U68" s="631"/>
      <c r="V68" s="631"/>
      <c r="W68" s="631"/>
      <c r="X68" s="631"/>
      <c r="Y68" s="631"/>
      <c r="Z68" s="631"/>
      <c r="AA68" s="631"/>
      <c r="AB68" s="631"/>
      <c r="AC68" s="631"/>
      <c r="AD68" s="631"/>
    </row>
  </sheetData>
  <mergeCells count="20">
    <mergeCell ref="A1:AU2"/>
    <mergeCell ref="B64:J64"/>
    <mergeCell ref="AH5:AK5"/>
    <mergeCell ref="AL5:AO5"/>
    <mergeCell ref="AP5:AT5"/>
    <mergeCell ref="AU5:AU9"/>
    <mergeCell ref="C8:AT8"/>
    <mergeCell ref="M68:AD68"/>
    <mergeCell ref="A5:A9"/>
    <mergeCell ref="B5:B9"/>
    <mergeCell ref="C5:G5"/>
    <mergeCell ref="H5:K5"/>
    <mergeCell ref="L5:O5"/>
    <mergeCell ref="P5:T5"/>
    <mergeCell ref="U5:X5"/>
    <mergeCell ref="Y5:AB5"/>
    <mergeCell ref="AC5:AG5"/>
    <mergeCell ref="A33:B33"/>
    <mergeCell ref="A34:AU34"/>
    <mergeCell ref="A62:B62"/>
  </mergeCells>
  <pageMargins left="0.7" right="0.7" top="0.75" bottom="0.75" header="0.3" footer="0.3"/>
  <pageSetup paperSize="9" orientation="landscape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opLeftCell="A13" zoomScaleNormal="100" workbookViewId="0">
      <selection activeCell="K40" sqref="K40"/>
    </sheetView>
  </sheetViews>
  <sheetFormatPr defaultRowHeight="15" x14ac:dyDescent="0.25"/>
  <cols>
    <col min="1" max="1" width="13.85546875" style="264" customWidth="1"/>
    <col min="2" max="2" width="34.28515625" style="264" customWidth="1"/>
    <col min="3" max="5" width="9.140625" style="264"/>
    <col min="6" max="6" width="9.5703125" style="264" bestFit="1" customWidth="1"/>
    <col min="7" max="7" width="9" style="264" bestFit="1" customWidth="1"/>
    <col min="8" max="12" width="7.7109375" style="264" customWidth="1"/>
    <col min="13" max="13" width="6.7109375" style="365" customWidth="1"/>
    <col min="14" max="14" width="6.7109375" style="264" customWidth="1"/>
    <col min="15" max="15" width="6.7109375" style="365" customWidth="1"/>
    <col min="16" max="16" width="6.7109375" style="264" customWidth="1"/>
    <col min="17" max="17" width="6.7109375" style="370" customWidth="1"/>
    <col min="18" max="18" width="6.7109375" style="264" customWidth="1"/>
    <col min="19" max="19" width="6.7109375" style="370" customWidth="1"/>
    <col min="20" max="21" width="6.7109375" style="264" customWidth="1"/>
    <col min="22" max="16384" width="9.140625" style="3"/>
  </cols>
  <sheetData>
    <row r="1" spans="1:22" ht="23.25" x14ac:dyDescent="0.25">
      <c r="A1" s="275" t="s">
        <v>221</v>
      </c>
      <c r="B1" s="275" t="s">
        <v>241</v>
      </c>
      <c r="C1" s="275" t="s">
        <v>225</v>
      </c>
      <c r="D1" s="275" t="s">
        <v>51</v>
      </c>
      <c r="E1" s="275" t="s">
        <v>226</v>
      </c>
      <c r="F1" s="275" t="s">
        <v>242</v>
      </c>
      <c r="G1" s="275" t="s">
        <v>243</v>
      </c>
      <c r="H1" s="278" t="s">
        <v>244</v>
      </c>
      <c r="I1" s="279" t="s">
        <v>245</v>
      </c>
      <c r="J1" s="280"/>
      <c r="K1" s="280" t="s">
        <v>213</v>
      </c>
      <c r="L1" s="280"/>
      <c r="M1" s="358" t="s">
        <v>292</v>
      </c>
      <c r="N1" s="281" t="s">
        <v>293</v>
      </c>
      <c r="O1" s="366" t="s">
        <v>294</v>
      </c>
      <c r="P1" s="281" t="s">
        <v>293</v>
      </c>
      <c r="Q1" s="367" t="s">
        <v>295</v>
      </c>
      <c r="R1" s="281" t="s">
        <v>293</v>
      </c>
      <c r="S1" s="367" t="s">
        <v>296</v>
      </c>
      <c r="T1" s="281" t="s">
        <v>293</v>
      </c>
      <c r="U1" s="275"/>
    </row>
    <row r="2" spans="1:22" ht="37.5" x14ac:dyDescent="0.3">
      <c r="A2" s="146" t="s">
        <v>1</v>
      </c>
      <c r="B2" s="147" t="s">
        <v>161</v>
      </c>
      <c r="C2" s="282">
        <f>E2+F2+G2</f>
        <v>1476</v>
      </c>
      <c r="D2" s="282"/>
      <c r="E2" s="284">
        <f t="shared" ref="E2:T2" si="0">SUM(E3:E16)</f>
        <v>1476</v>
      </c>
      <c r="F2" s="284">
        <f t="shared" si="0"/>
        <v>0</v>
      </c>
      <c r="G2" s="284">
        <f t="shared" si="0"/>
        <v>0</v>
      </c>
      <c r="H2" s="284">
        <f t="shared" si="0"/>
        <v>0</v>
      </c>
      <c r="I2" s="284">
        <f t="shared" si="0"/>
        <v>1098</v>
      </c>
      <c r="J2" s="284">
        <f t="shared" si="0"/>
        <v>0</v>
      </c>
      <c r="K2" s="284">
        <f t="shared" si="0"/>
        <v>378</v>
      </c>
      <c r="L2" s="284"/>
      <c r="M2" s="359">
        <f t="shared" si="0"/>
        <v>498</v>
      </c>
      <c r="N2" s="284">
        <f t="shared" si="0"/>
        <v>0</v>
      </c>
      <c r="O2" s="359">
        <f t="shared" si="0"/>
        <v>588</v>
      </c>
      <c r="P2" s="284">
        <f t="shared" si="0"/>
        <v>12</v>
      </c>
      <c r="Q2" s="368">
        <f t="shared" si="0"/>
        <v>194</v>
      </c>
      <c r="R2" s="284">
        <f t="shared" si="0"/>
        <v>0</v>
      </c>
      <c r="S2" s="368">
        <f t="shared" si="0"/>
        <v>172</v>
      </c>
      <c r="T2" s="284">
        <f t="shared" si="0"/>
        <v>12</v>
      </c>
      <c r="U2" s="284"/>
    </row>
    <row r="3" spans="1:22" ht="20.25" x14ac:dyDescent="0.3">
      <c r="A3" s="299" t="s">
        <v>249</v>
      </c>
      <c r="B3" s="333" t="s">
        <v>250</v>
      </c>
      <c r="C3" s="283">
        <v>72</v>
      </c>
      <c r="D3" s="275"/>
      <c r="E3" s="283">
        <v>72</v>
      </c>
      <c r="F3" s="283"/>
      <c r="G3" s="283"/>
      <c r="H3" s="278"/>
      <c r="I3" s="304">
        <v>72</v>
      </c>
      <c r="J3" s="305"/>
      <c r="K3" s="305"/>
      <c r="L3" s="305"/>
      <c r="M3" s="360">
        <v>32</v>
      </c>
      <c r="N3" s="291"/>
      <c r="O3" s="371">
        <v>34</v>
      </c>
      <c r="P3" s="283">
        <v>6</v>
      </c>
      <c r="Q3" s="369"/>
      <c r="R3" s="283"/>
      <c r="S3" s="369"/>
      <c r="T3" s="283"/>
      <c r="U3" s="283"/>
      <c r="V3" s="3">
        <f t="shared" ref="V3:V8" si="1">SUM(M3:U3)</f>
        <v>72</v>
      </c>
    </row>
    <row r="4" spans="1:22" ht="20.25" x14ac:dyDescent="0.3">
      <c r="A4" s="301" t="s">
        <v>251</v>
      </c>
      <c r="B4" s="302" t="s">
        <v>239</v>
      </c>
      <c r="C4" s="283">
        <v>108</v>
      </c>
      <c r="D4" s="275"/>
      <c r="E4" s="283">
        <v>108</v>
      </c>
      <c r="F4" s="283"/>
      <c r="G4" s="283"/>
      <c r="H4" s="278"/>
      <c r="I4" s="304">
        <v>108</v>
      </c>
      <c r="J4" s="305"/>
      <c r="K4" s="305"/>
      <c r="L4" s="305"/>
      <c r="M4" s="360">
        <v>46</v>
      </c>
      <c r="N4" s="291"/>
      <c r="O4" s="371">
        <v>62</v>
      </c>
      <c r="P4" s="283"/>
      <c r="Q4" s="369"/>
      <c r="R4" s="283"/>
      <c r="S4" s="369"/>
      <c r="T4" s="283"/>
      <c r="U4" s="283"/>
      <c r="V4" s="3">
        <f t="shared" si="1"/>
        <v>108</v>
      </c>
    </row>
    <row r="5" spans="1:22" ht="20.25" x14ac:dyDescent="0.3">
      <c r="A5" s="301" t="s">
        <v>252</v>
      </c>
      <c r="B5" s="302" t="s">
        <v>8</v>
      </c>
      <c r="C5" s="283">
        <v>136</v>
      </c>
      <c r="D5" s="275"/>
      <c r="E5" s="283">
        <v>136</v>
      </c>
      <c r="F5" s="283"/>
      <c r="G5" s="283"/>
      <c r="H5" s="278"/>
      <c r="I5" s="304">
        <v>136</v>
      </c>
      <c r="J5" s="305"/>
      <c r="K5" s="305"/>
      <c r="L5" s="305"/>
      <c r="M5" s="360">
        <v>62</v>
      </c>
      <c r="N5" s="291"/>
      <c r="O5" s="371">
        <v>74</v>
      </c>
      <c r="P5" s="283"/>
      <c r="Q5" s="369"/>
      <c r="R5" s="283"/>
      <c r="S5" s="369"/>
      <c r="T5" s="283"/>
      <c r="U5" s="283"/>
      <c r="V5" s="3">
        <f t="shared" si="1"/>
        <v>136</v>
      </c>
    </row>
    <row r="6" spans="1:22" ht="20.25" x14ac:dyDescent="0.3">
      <c r="A6" s="301" t="s">
        <v>253</v>
      </c>
      <c r="B6" s="302" t="s">
        <v>254</v>
      </c>
      <c r="C6" s="283">
        <v>72</v>
      </c>
      <c r="D6" s="275"/>
      <c r="E6" s="283">
        <v>72</v>
      </c>
      <c r="F6" s="283"/>
      <c r="G6" s="283"/>
      <c r="H6" s="278"/>
      <c r="I6" s="304"/>
      <c r="J6" s="283"/>
      <c r="K6" s="305">
        <v>72</v>
      </c>
      <c r="L6" s="305"/>
      <c r="M6" s="360">
        <v>0</v>
      </c>
      <c r="N6" s="291"/>
      <c r="O6" s="371">
        <v>0</v>
      </c>
      <c r="P6" s="283"/>
      <c r="Q6" s="369">
        <v>34</v>
      </c>
      <c r="R6" s="283"/>
      <c r="S6" s="369">
        <v>32</v>
      </c>
      <c r="T6" s="283">
        <v>6</v>
      </c>
      <c r="U6" s="283"/>
      <c r="V6" s="3">
        <f t="shared" si="1"/>
        <v>72</v>
      </c>
    </row>
    <row r="7" spans="1:22" ht="20.25" x14ac:dyDescent="0.3">
      <c r="A7" s="301" t="s">
        <v>255</v>
      </c>
      <c r="B7" s="302" t="s">
        <v>256</v>
      </c>
      <c r="C7" s="283">
        <v>72</v>
      </c>
      <c r="D7" s="275"/>
      <c r="E7" s="283">
        <v>72</v>
      </c>
      <c r="F7" s="283"/>
      <c r="G7" s="283"/>
      <c r="H7" s="278"/>
      <c r="I7" s="304"/>
      <c r="J7" s="283"/>
      <c r="K7" s="305">
        <v>72</v>
      </c>
      <c r="L7" s="305"/>
      <c r="M7" s="360">
        <v>0</v>
      </c>
      <c r="N7" s="291"/>
      <c r="O7" s="371">
        <v>0</v>
      </c>
      <c r="P7" s="283"/>
      <c r="Q7" s="369">
        <v>34</v>
      </c>
      <c r="R7" s="283"/>
      <c r="S7" s="369">
        <v>38</v>
      </c>
      <c r="T7" s="283"/>
      <c r="U7" s="283"/>
      <c r="V7" s="3">
        <f t="shared" si="1"/>
        <v>72</v>
      </c>
    </row>
    <row r="8" spans="1:22" ht="20.25" x14ac:dyDescent="0.3">
      <c r="A8" s="301" t="s">
        <v>257</v>
      </c>
      <c r="B8" s="302" t="s">
        <v>5</v>
      </c>
      <c r="C8" s="283">
        <v>72</v>
      </c>
      <c r="D8" s="275"/>
      <c r="E8" s="283">
        <v>72</v>
      </c>
      <c r="F8" s="283"/>
      <c r="G8" s="283"/>
      <c r="H8" s="278"/>
      <c r="I8" s="304">
        <v>72</v>
      </c>
      <c r="J8" s="283"/>
      <c r="K8" s="305"/>
      <c r="L8" s="305"/>
      <c r="M8" s="360">
        <v>32</v>
      </c>
      <c r="N8" s="291"/>
      <c r="O8" s="371">
        <v>40</v>
      </c>
      <c r="P8" s="283"/>
      <c r="Q8" s="369"/>
      <c r="R8" s="283"/>
      <c r="S8" s="369"/>
      <c r="T8" s="283"/>
      <c r="U8" s="283"/>
      <c r="V8" s="3">
        <f t="shared" si="1"/>
        <v>72</v>
      </c>
    </row>
    <row r="9" spans="1:22" ht="20.25" x14ac:dyDescent="0.3">
      <c r="A9" s="301" t="s">
        <v>258</v>
      </c>
      <c r="B9" s="334" t="s">
        <v>164</v>
      </c>
      <c r="C9" s="283">
        <v>340</v>
      </c>
      <c r="D9" s="275"/>
      <c r="E9" s="283">
        <v>340</v>
      </c>
      <c r="F9" s="283"/>
      <c r="G9" s="283"/>
      <c r="H9" s="278"/>
      <c r="I9" s="304">
        <v>178</v>
      </c>
      <c r="J9" s="283"/>
      <c r="K9" s="305">
        <v>162</v>
      </c>
      <c r="L9" s="305"/>
      <c r="M9" s="360">
        <v>96</v>
      </c>
      <c r="N9" s="291"/>
      <c r="O9" s="371">
        <v>82</v>
      </c>
      <c r="P9" s="283"/>
      <c r="Q9" s="369">
        <v>88</v>
      </c>
      <c r="R9" s="283"/>
      <c r="S9" s="369">
        <v>68</v>
      </c>
      <c r="T9" s="283">
        <v>6</v>
      </c>
      <c r="U9" s="283"/>
      <c r="V9" s="3">
        <f>SUM(M9:U9)</f>
        <v>340</v>
      </c>
    </row>
    <row r="10" spans="1:22" ht="20.25" x14ac:dyDescent="0.3">
      <c r="A10" s="301" t="s">
        <v>259</v>
      </c>
      <c r="B10" s="302" t="s">
        <v>14</v>
      </c>
      <c r="C10" s="283">
        <v>108</v>
      </c>
      <c r="D10" s="275"/>
      <c r="E10" s="283">
        <v>108</v>
      </c>
      <c r="F10" s="283"/>
      <c r="G10" s="283"/>
      <c r="H10" s="278"/>
      <c r="I10" s="304">
        <v>108</v>
      </c>
      <c r="J10" s="283"/>
      <c r="K10" s="305"/>
      <c r="L10" s="305"/>
      <c r="M10" s="360">
        <v>46</v>
      </c>
      <c r="N10" s="291"/>
      <c r="O10" s="371">
        <v>62</v>
      </c>
      <c r="P10" s="283"/>
      <c r="Q10" s="369"/>
      <c r="R10" s="283"/>
      <c r="S10" s="369"/>
      <c r="T10" s="283"/>
      <c r="U10" s="283"/>
      <c r="V10" s="3">
        <f t="shared" ref="V10:V16" si="2">SUM(M10:U10)</f>
        <v>108</v>
      </c>
    </row>
    <row r="11" spans="1:22" ht="20.25" x14ac:dyDescent="0.3">
      <c r="A11" s="301" t="s">
        <v>260</v>
      </c>
      <c r="B11" s="303" t="s">
        <v>10</v>
      </c>
      <c r="C11" s="283">
        <v>72</v>
      </c>
      <c r="D11" s="275"/>
      <c r="E11" s="283">
        <v>72</v>
      </c>
      <c r="F11" s="283"/>
      <c r="G11" s="283"/>
      <c r="H11" s="278"/>
      <c r="I11" s="304">
        <v>72</v>
      </c>
      <c r="J11" s="283"/>
      <c r="K11" s="305"/>
      <c r="L11" s="305"/>
      <c r="M11" s="360">
        <v>32</v>
      </c>
      <c r="N11" s="291"/>
      <c r="O11" s="371">
        <v>40</v>
      </c>
      <c r="P11" s="283"/>
      <c r="Q11" s="369"/>
      <c r="R11" s="283"/>
      <c r="S11" s="369"/>
      <c r="T11" s="283"/>
      <c r="U11" s="283"/>
      <c r="V11" s="3">
        <f t="shared" si="2"/>
        <v>72</v>
      </c>
    </row>
    <row r="12" spans="1:22" ht="40.5" x14ac:dyDescent="0.3">
      <c r="A12" s="301" t="s">
        <v>261</v>
      </c>
      <c r="B12" s="302" t="s">
        <v>291</v>
      </c>
      <c r="C12" s="283">
        <v>68</v>
      </c>
      <c r="D12" s="275"/>
      <c r="E12" s="283">
        <v>68</v>
      </c>
      <c r="F12" s="283"/>
      <c r="G12" s="283"/>
      <c r="H12" s="278"/>
      <c r="I12" s="304">
        <v>68</v>
      </c>
      <c r="J12" s="283"/>
      <c r="K12" s="305"/>
      <c r="L12" s="305"/>
      <c r="M12" s="360">
        <v>30</v>
      </c>
      <c r="N12" s="291"/>
      <c r="O12" s="371">
        <v>38</v>
      </c>
      <c r="P12" s="283"/>
      <c r="Q12" s="369"/>
      <c r="R12" s="283"/>
      <c r="S12" s="369"/>
      <c r="T12" s="283"/>
      <c r="U12" s="283"/>
      <c r="V12" s="3">
        <f t="shared" si="2"/>
        <v>68</v>
      </c>
    </row>
    <row r="13" spans="1:22" ht="20.25" x14ac:dyDescent="0.3">
      <c r="A13" s="301" t="s">
        <v>262</v>
      </c>
      <c r="B13" s="334" t="s">
        <v>16</v>
      </c>
      <c r="C13" s="283">
        <v>180</v>
      </c>
      <c r="D13" s="275"/>
      <c r="E13" s="283">
        <v>180</v>
      </c>
      <c r="F13" s="283"/>
      <c r="G13" s="283"/>
      <c r="H13" s="278"/>
      <c r="I13" s="304">
        <v>180</v>
      </c>
      <c r="J13" s="283"/>
      <c r="K13" s="305"/>
      <c r="L13" s="305"/>
      <c r="M13" s="360">
        <v>80</v>
      </c>
      <c r="N13" s="291"/>
      <c r="O13" s="371">
        <v>94</v>
      </c>
      <c r="P13" s="283">
        <v>6</v>
      </c>
      <c r="Q13" s="369"/>
      <c r="R13" s="283"/>
      <c r="S13" s="369"/>
      <c r="T13" s="283"/>
      <c r="U13" s="283"/>
      <c r="V13" s="3">
        <f t="shared" si="2"/>
        <v>180</v>
      </c>
    </row>
    <row r="14" spans="1:22" ht="20.25" x14ac:dyDescent="0.3">
      <c r="A14" s="301" t="s">
        <v>263</v>
      </c>
      <c r="B14" s="302" t="s">
        <v>18</v>
      </c>
      <c r="C14" s="283">
        <v>72</v>
      </c>
      <c r="D14" s="275"/>
      <c r="E14" s="283">
        <v>72</v>
      </c>
      <c r="F14" s="283"/>
      <c r="G14" s="283"/>
      <c r="H14" s="275"/>
      <c r="I14" s="306">
        <v>72</v>
      </c>
      <c r="J14" s="283"/>
      <c r="K14" s="283"/>
      <c r="L14" s="283"/>
      <c r="M14" s="361">
        <v>32</v>
      </c>
      <c r="N14" s="291"/>
      <c r="O14" s="361">
        <v>40</v>
      </c>
      <c r="P14" s="283"/>
      <c r="Q14" s="369"/>
      <c r="R14" s="283"/>
      <c r="S14" s="369"/>
      <c r="T14" s="283"/>
      <c r="U14" s="283"/>
      <c r="V14" s="3">
        <f t="shared" si="2"/>
        <v>72</v>
      </c>
    </row>
    <row r="15" spans="1:22" ht="20.25" x14ac:dyDescent="0.3">
      <c r="A15" s="301" t="s">
        <v>264</v>
      </c>
      <c r="B15" s="302" t="s">
        <v>21</v>
      </c>
      <c r="C15" s="283">
        <v>72</v>
      </c>
      <c r="D15" s="275"/>
      <c r="E15" s="283">
        <v>72</v>
      </c>
      <c r="F15" s="283"/>
      <c r="G15" s="283"/>
      <c r="H15" s="275"/>
      <c r="I15" s="306"/>
      <c r="J15" s="283"/>
      <c r="K15" s="283">
        <v>72</v>
      </c>
      <c r="L15" s="283"/>
      <c r="M15" s="361">
        <v>0</v>
      </c>
      <c r="N15" s="291"/>
      <c r="O15" s="361">
        <v>0</v>
      </c>
      <c r="P15" s="283"/>
      <c r="Q15" s="369">
        <v>38</v>
      </c>
      <c r="R15" s="283"/>
      <c r="S15" s="369">
        <v>34</v>
      </c>
      <c r="T15" s="283"/>
      <c r="U15" s="283"/>
      <c r="V15" s="3">
        <f t="shared" si="2"/>
        <v>72</v>
      </c>
    </row>
    <row r="16" spans="1:22" ht="20.25" x14ac:dyDescent="0.3">
      <c r="A16" s="301"/>
      <c r="B16" s="302" t="s">
        <v>227</v>
      </c>
      <c r="C16" s="283">
        <v>32</v>
      </c>
      <c r="D16" s="275"/>
      <c r="E16" s="283">
        <v>32</v>
      </c>
      <c r="F16" s="283"/>
      <c r="G16" s="283"/>
      <c r="H16" s="275"/>
      <c r="I16" s="306">
        <v>32</v>
      </c>
      <c r="J16" s="283"/>
      <c r="K16" s="283"/>
      <c r="L16" s="283"/>
      <c r="M16" s="361">
        <v>10</v>
      </c>
      <c r="N16" s="291"/>
      <c r="O16" s="361">
        <v>22</v>
      </c>
      <c r="P16" s="283"/>
      <c r="Q16" s="369"/>
      <c r="R16" s="283"/>
      <c r="S16" s="369"/>
      <c r="T16" s="283"/>
      <c r="U16" s="283"/>
      <c r="V16" s="3">
        <f t="shared" si="2"/>
        <v>32</v>
      </c>
    </row>
    <row r="17" spans="1:26" ht="40.5" x14ac:dyDescent="0.3">
      <c r="A17" s="307" t="s">
        <v>265</v>
      </c>
      <c r="B17" s="308" t="s">
        <v>266</v>
      </c>
      <c r="C17" s="309">
        <f>SUM(C18:C22)</f>
        <v>180</v>
      </c>
      <c r="D17" s="309">
        <f t="shared" ref="D17:T17" si="3">SUM(D18:D22)</f>
        <v>48</v>
      </c>
      <c r="E17" s="309">
        <f>SUM(E18:E22)</f>
        <v>228</v>
      </c>
      <c r="F17" s="309">
        <f t="shared" si="3"/>
        <v>0</v>
      </c>
      <c r="G17" s="309">
        <f t="shared" si="3"/>
        <v>0</v>
      </c>
      <c r="H17" s="309">
        <f t="shared" si="3"/>
        <v>0</v>
      </c>
      <c r="I17" s="309">
        <f t="shared" si="3"/>
        <v>36</v>
      </c>
      <c r="J17" s="309">
        <f t="shared" si="3"/>
        <v>0</v>
      </c>
      <c r="K17" s="309">
        <f t="shared" si="3"/>
        <v>192</v>
      </c>
      <c r="L17" s="309"/>
      <c r="M17" s="359">
        <f t="shared" si="3"/>
        <v>0</v>
      </c>
      <c r="N17" s="284">
        <f t="shared" si="3"/>
        <v>0</v>
      </c>
      <c r="O17" s="359">
        <f t="shared" si="3"/>
        <v>36</v>
      </c>
      <c r="P17" s="284">
        <f t="shared" si="3"/>
        <v>0</v>
      </c>
      <c r="Q17" s="368">
        <f t="shared" si="3"/>
        <v>132</v>
      </c>
      <c r="R17" s="284">
        <f t="shared" si="3"/>
        <v>0</v>
      </c>
      <c r="S17" s="368">
        <f t="shared" si="3"/>
        <v>60</v>
      </c>
      <c r="T17" s="284">
        <f t="shared" si="3"/>
        <v>0</v>
      </c>
      <c r="U17" s="309"/>
    </row>
    <row r="18" spans="1:26" ht="20.25" x14ac:dyDescent="0.3">
      <c r="A18" s="301" t="s">
        <v>267</v>
      </c>
      <c r="B18" s="302" t="s">
        <v>268</v>
      </c>
      <c r="C18" s="283">
        <v>32</v>
      </c>
      <c r="D18" s="316">
        <f t="shared" ref="D18:D22" si="4">E18-C18</f>
        <v>4</v>
      </c>
      <c r="E18" s="283">
        <v>36</v>
      </c>
      <c r="F18" s="283"/>
      <c r="G18" s="329"/>
      <c r="H18" s="283"/>
      <c r="I18" s="306"/>
      <c r="J18" s="283"/>
      <c r="K18" s="283">
        <v>36</v>
      </c>
      <c r="L18" s="283"/>
      <c r="M18" s="361"/>
      <c r="N18" s="283"/>
      <c r="O18" s="372"/>
      <c r="P18" s="283"/>
      <c r="Q18" s="369">
        <v>36</v>
      </c>
      <c r="R18" s="283"/>
      <c r="S18" s="369"/>
      <c r="T18" s="283"/>
      <c r="U18" s="275"/>
    </row>
    <row r="19" spans="1:26" ht="60.75" x14ac:dyDescent="0.3">
      <c r="A19" s="301" t="s">
        <v>269</v>
      </c>
      <c r="B19" s="302" t="s">
        <v>270</v>
      </c>
      <c r="C19" s="283">
        <v>32</v>
      </c>
      <c r="D19" s="316">
        <f t="shared" si="4"/>
        <v>4</v>
      </c>
      <c r="E19" s="283">
        <v>36</v>
      </c>
      <c r="F19" s="283"/>
      <c r="G19" s="329"/>
      <c r="H19" s="283"/>
      <c r="I19" s="306"/>
      <c r="J19" s="283"/>
      <c r="K19" s="283">
        <v>36</v>
      </c>
      <c r="L19" s="283"/>
      <c r="M19" s="361"/>
      <c r="N19" s="283"/>
      <c r="O19" s="372"/>
      <c r="P19" s="283"/>
      <c r="Q19" s="369">
        <v>36</v>
      </c>
      <c r="R19" s="283"/>
      <c r="S19" s="369"/>
      <c r="T19" s="283"/>
      <c r="U19" s="275"/>
    </row>
    <row r="20" spans="1:26" ht="40.5" x14ac:dyDescent="0.3">
      <c r="A20" s="301" t="s">
        <v>271</v>
      </c>
      <c r="B20" s="302" t="s">
        <v>33</v>
      </c>
      <c r="C20" s="283">
        <v>36</v>
      </c>
      <c r="D20" s="316">
        <f t="shared" si="4"/>
        <v>36</v>
      </c>
      <c r="E20" s="283">
        <v>72</v>
      </c>
      <c r="F20" s="283"/>
      <c r="G20" s="329"/>
      <c r="H20" s="283"/>
      <c r="I20" s="306">
        <v>36</v>
      </c>
      <c r="J20" s="283"/>
      <c r="K20" s="283">
        <v>36</v>
      </c>
      <c r="L20" s="283"/>
      <c r="M20" s="361"/>
      <c r="N20" s="283"/>
      <c r="O20" s="372">
        <v>36</v>
      </c>
      <c r="P20" s="283"/>
      <c r="Q20" s="369">
        <v>36</v>
      </c>
      <c r="R20" s="283"/>
      <c r="S20" s="369"/>
      <c r="T20" s="283"/>
      <c r="U20" s="275"/>
    </row>
    <row r="21" spans="1:26" ht="20.25" x14ac:dyDescent="0.3">
      <c r="A21" s="301" t="s">
        <v>272</v>
      </c>
      <c r="B21" s="302" t="s">
        <v>10</v>
      </c>
      <c r="C21" s="283">
        <v>48</v>
      </c>
      <c r="D21" s="316">
        <f t="shared" si="4"/>
        <v>0</v>
      </c>
      <c r="E21" s="283">
        <v>48</v>
      </c>
      <c r="F21" s="283"/>
      <c r="G21" s="329"/>
      <c r="H21" s="283"/>
      <c r="I21" s="306"/>
      <c r="J21" s="283"/>
      <c r="K21" s="283">
        <v>48</v>
      </c>
      <c r="L21" s="283"/>
      <c r="M21" s="361"/>
      <c r="N21" s="283"/>
      <c r="O21" s="372"/>
      <c r="P21" s="283"/>
      <c r="Q21" s="369">
        <v>24</v>
      </c>
      <c r="R21" s="283"/>
      <c r="S21" s="369">
        <v>24</v>
      </c>
      <c r="T21" s="283"/>
      <c r="U21" s="275"/>
    </row>
    <row r="22" spans="1:26" ht="40.5" x14ac:dyDescent="0.3">
      <c r="A22" s="301" t="s">
        <v>273</v>
      </c>
      <c r="B22" s="302" t="s">
        <v>274</v>
      </c>
      <c r="C22" s="283">
        <v>32</v>
      </c>
      <c r="D22" s="316">
        <f t="shared" si="4"/>
        <v>4</v>
      </c>
      <c r="E22" s="283">
        <v>36</v>
      </c>
      <c r="F22" s="283"/>
      <c r="G22" s="329"/>
      <c r="H22" s="283"/>
      <c r="I22" s="306"/>
      <c r="J22" s="283"/>
      <c r="K22" s="283">
        <v>36</v>
      </c>
      <c r="L22" s="283"/>
      <c r="M22" s="361"/>
      <c r="N22" s="283"/>
      <c r="O22" s="372"/>
      <c r="P22" s="283"/>
      <c r="Q22" s="369"/>
      <c r="R22" s="283"/>
      <c r="S22" s="369">
        <v>36</v>
      </c>
      <c r="T22" s="283"/>
      <c r="U22" s="275"/>
      <c r="Z22" s="3">
        <v>2</v>
      </c>
    </row>
    <row r="23" spans="1:26" ht="37.5" x14ac:dyDescent="0.3">
      <c r="A23" s="310" t="s">
        <v>173</v>
      </c>
      <c r="B23" s="311" t="s">
        <v>174</v>
      </c>
      <c r="C23" s="312">
        <f>SUM(C24:C27)</f>
        <v>144</v>
      </c>
      <c r="D23" s="312">
        <f>SUM(D24:D27)</f>
        <v>6</v>
      </c>
      <c r="E23" s="284">
        <f t="shared" ref="E23:T23" si="5">SUM(E24:E27)</f>
        <v>150</v>
      </c>
      <c r="F23" s="284">
        <f t="shared" si="5"/>
        <v>0</v>
      </c>
      <c r="G23" s="284">
        <f t="shared" si="5"/>
        <v>0</v>
      </c>
      <c r="H23" s="284">
        <f t="shared" si="5"/>
        <v>0</v>
      </c>
      <c r="I23" s="284">
        <f t="shared" si="5"/>
        <v>114</v>
      </c>
      <c r="J23" s="284">
        <f t="shared" si="5"/>
        <v>0</v>
      </c>
      <c r="K23" s="284">
        <f t="shared" si="5"/>
        <v>36</v>
      </c>
      <c r="L23" s="284"/>
      <c r="M23" s="359">
        <f t="shared" si="5"/>
        <v>72</v>
      </c>
      <c r="N23" s="284">
        <f t="shared" si="5"/>
        <v>6</v>
      </c>
      <c r="O23" s="359">
        <f t="shared" si="5"/>
        <v>36</v>
      </c>
      <c r="P23" s="284">
        <f t="shared" si="5"/>
        <v>0</v>
      </c>
      <c r="Q23" s="368">
        <f t="shared" si="5"/>
        <v>36</v>
      </c>
      <c r="R23" s="284">
        <f t="shared" si="5"/>
        <v>0</v>
      </c>
      <c r="S23" s="368">
        <f t="shared" si="5"/>
        <v>0</v>
      </c>
      <c r="T23" s="284">
        <f t="shared" si="5"/>
        <v>0</v>
      </c>
      <c r="U23" s="284"/>
    </row>
    <row r="24" spans="1:26" ht="18.75" x14ac:dyDescent="0.3">
      <c r="A24" s="313" t="s">
        <v>42</v>
      </c>
      <c r="B24" s="313" t="s">
        <v>275</v>
      </c>
      <c r="C24" s="314">
        <v>36</v>
      </c>
      <c r="D24" s="316">
        <f t="shared" ref="D24:D27" si="6">E24-C24</f>
        <v>6</v>
      </c>
      <c r="E24" s="283">
        <v>42</v>
      </c>
      <c r="F24" s="275"/>
      <c r="G24" s="275"/>
      <c r="H24" s="275"/>
      <c r="I24" s="283">
        <v>42</v>
      </c>
      <c r="J24" s="275"/>
      <c r="K24" s="275"/>
      <c r="L24" s="275"/>
      <c r="M24" s="361">
        <v>36</v>
      </c>
      <c r="N24" s="375">
        <v>6</v>
      </c>
      <c r="O24" s="361"/>
      <c r="P24" s="283"/>
      <c r="Q24" s="369"/>
      <c r="R24" s="283"/>
      <c r="S24" s="369"/>
      <c r="T24" s="283"/>
      <c r="U24" s="283"/>
    </row>
    <row r="25" spans="1:26" ht="31.5" x14ac:dyDescent="0.3">
      <c r="A25" s="313" t="s">
        <v>277</v>
      </c>
      <c r="B25" s="313" t="s">
        <v>278</v>
      </c>
      <c r="C25" s="314">
        <v>36</v>
      </c>
      <c r="D25" s="316">
        <f t="shared" si="6"/>
        <v>0</v>
      </c>
      <c r="E25" s="283">
        <v>36</v>
      </c>
      <c r="F25" s="275"/>
      <c r="G25" s="275"/>
      <c r="H25" s="275"/>
      <c r="I25" s="283">
        <v>36</v>
      </c>
      <c r="J25" s="275"/>
      <c r="K25" s="275"/>
      <c r="L25" s="275"/>
      <c r="M25" s="361">
        <v>36</v>
      </c>
      <c r="N25" s="375"/>
      <c r="O25" s="361"/>
      <c r="P25" s="283"/>
      <c r="Q25" s="369"/>
      <c r="R25" s="283"/>
      <c r="S25" s="369"/>
      <c r="T25" s="283"/>
      <c r="U25" s="283"/>
    </row>
    <row r="26" spans="1:26" ht="31.5" x14ac:dyDescent="0.3">
      <c r="A26" s="313" t="s">
        <v>43</v>
      </c>
      <c r="B26" s="313" t="s">
        <v>279</v>
      </c>
      <c r="C26" s="314">
        <v>36</v>
      </c>
      <c r="D26" s="316">
        <f t="shared" si="6"/>
        <v>0</v>
      </c>
      <c r="E26" s="283">
        <v>36</v>
      </c>
      <c r="F26" s="275"/>
      <c r="G26" s="275"/>
      <c r="H26" s="275"/>
      <c r="I26" s="283">
        <v>36</v>
      </c>
      <c r="J26" s="275"/>
      <c r="K26" s="275"/>
      <c r="L26" s="275"/>
      <c r="M26" s="361"/>
      <c r="N26" s="283"/>
      <c r="O26" s="361">
        <v>36</v>
      </c>
      <c r="P26" s="283"/>
      <c r="Q26" s="369"/>
      <c r="R26" s="283"/>
      <c r="S26" s="369"/>
      <c r="T26" s="283"/>
      <c r="U26" s="283"/>
    </row>
    <row r="27" spans="1:26" ht="31.5" x14ac:dyDescent="0.3">
      <c r="A27" s="313" t="s">
        <v>44</v>
      </c>
      <c r="B27" s="313" t="s">
        <v>276</v>
      </c>
      <c r="C27" s="314">
        <v>36</v>
      </c>
      <c r="D27" s="316">
        <f t="shared" si="6"/>
        <v>0</v>
      </c>
      <c r="E27" s="283">
        <v>36</v>
      </c>
      <c r="F27" s="275"/>
      <c r="G27" s="275"/>
      <c r="H27" s="275"/>
      <c r="I27" s="275"/>
      <c r="J27" s="275"/>
      <c r="K27" s="283">
        <v>36</v>
      </c>
      <c r="L27" s="283"/>
      <c r="M27" s="361"/>
      <c r="N27" s="283"/>
      <c r="O27" s="361"/>
      <c r="P27" s="283"/>
      <c r="Q27" s="369">
        <v>36</v>
      </c>
      <c r="R27" s="283"/>
      <c r="S27" s="369"/>
      <c r="T27" s="283"/>
      <c r="U27" s="283"/>
    </row>
    <row r="28" spans="1:26" ht="40.5" x14ac:dyDescent="0.3">
      <c r="A28" s="317" t="s">
        <v>29</v>
      </c>
      <c r="B28" s="317" t="s">
        <v>30</v>
      </c>
      <c r="C28" s="318">
        <f>C29+C33+C37+C41</f>
        <v>684</v>
      </c>
      <c r="D28" s="318">
        <f t="shared" ref="D28:E28" si="7">D29+D33+D37+D41</f>
        <v>378</v>
      </c>
      <c r="E28" s="318">
        <f t="shared" si="7"/>
        <v>1062</v>
      </c>
      <c r="F28" s="284">
        <f t="shared" ref="F28:K28" si="8">F29+F33+F37</f>
        <v>0</v>
      </c>
      <c r="G28" s="284">
        <f t="shared" si="8"/>
        <v>0</v>
      </c>
      <c r="H28" s="284">
        <f t="shared" si="8"/>
        <v>0</v>
      </c>
      <c r="I28" s="284">
        <f t="shared" si="8"/>
        <v>222</v>
      </c>
      <c r="J28" s="284">
        <f t="shared" si="8"/>
        <v>6</v>
      </c>
      <c r="K28" s="284">
        <f t="shared" si="8"/>
        <v>804</v>
      </c>
      <c r="L28" s="284">
        <f t="shared" ref="L28" si="9">L29+L33+L37</f>
        <v>30</v>
      </c>
      <c r="M28" s="284">
        <f t="shared" ref="M28" si="10">M29+M33+M37</f>
        <v>36</v>
      </c>
      <c r="N28" s="284">
        <f t="shared" ref="N28" si="11">N29+N33+N37</f>
        <v>0</v>
      </c>
      <c r="O28" s="284">
        <f t="shared" ref="O28" si="12">O29+O33+O37</f>
        <v>186</v>
      </c>
      <c r="P28" s="284">
        <f t="shared" ref="P28" si="13">P29+P33+P37</f>
        <v>6</v>
      </c>
      <c r="Q28" s="284">
        <f t="shared" ref="Q28" si="14">Q29+Q33+Q37</f>
        <v>244</v>
      </c>
      <c r="R28" s="284">
        <f t="shared" ref="R28" si="15">R29+R33+R37</f>
        <v>6</v>
      </c>
      <c r="S28" s="284">
        <f t="shared" ref="S28" si="16">S29+S33+S37</f>
        <v>560</v>
      </c>
      <c r="T28" s="284">
        <f t="shared" ref="T28" si="17">T29+T33+T37</f>
        <v>24</v>
      </c>
      <c r="U28" s="284">
        <f t="shared" ref="U28" si="18">U29+U33+U37</f>
        <v>0</v>
      </c>
    </row>
    <row r="29" spans="1:26" ht="18.75" x14ac:dyDescent="0.3">
      <c r="A29" s="319" t="s">
        <v>280</v>
      </c>
      <c r="B29" s="319" t="s">
        <v>281</v>
      </c>
      <c r="C29" s="315">
        <f t="shared" ref="C29:K29" si="19">SUM(C30:C32)</f>
        <v>216</v>
      </c>
      <c r="D29" s="315">
        <f t="shared" si="19"/>
        <v>150</v>
      </c>
      <c r="E29" s="287">
        <f t="shared" si="19"/>
        <v>366</v>
      </c>
      <c r="F29" s="287">
        <f t="shared" si="19"/>
        <v>0</v>
      </c>
      <c r="G29" s="287">
        <f t="shared" si="19"/>
        <v>0</v>
      </c>
      <c r="H29" s="287">
        <f t="shared" si="19"/>
        <v>0</v>
      </c>
      <c r="I29" s="287">
        <f t="shared" si="19"/>
        <v>222</v>
      </c>
      <c r="J29" s="287">
        <f t="shared" si="19"/>
        <v>6</v>
      </c>
      <c r="K29" s="287">
        <f t="shared" si="19"/>
        <v>144</v>
      </c>
      <c r="L29" s="287">
        <f t="shared" ref="L29" si="20">SUM(L30:L32)</f>
        <v>6</v>
      </c>
      <c r="M29" s="287">
        <f t="shared" ref="M29" si="21">SUM(M30:M32)</f>
        <v>36</v>
      </c>
      <c r="N29" s="287">
        <f t="shared" ref="N29" si="22">SUM(N30:N32)</f>
        <v>0</v>
      </c>
      <c r="O29" s="287">
        <f t="shared" ref="O29" si="23">SUM(O30:O32)</f>
        <v>186</v>
      </c>
      <c r="P29" s="287">
        <f t="shared" ref="P29" si="24">SUM(P30:P32)</f>
        <v>6</v>
      </c>
      <c r="Q29" s="287">
        <f t="shared" ref="Q29" si="25">SUM(Q30:Q32)</f>
        <v>144</v>
      </c>
      <c r="R29" s="287">
        <f t="shared" ref="R29" si="26">SUM(R30:R32)</f>
        <v>6</v>
      </c>
      <c r="S29" s="287">
        <f t="shared" ref="S29" si="27">SUM(S30:S32)</f>
        <v>0</v>
      </c>
      <c r="T29" s="287">
        <f t="shared" ref="T29" si="28">SUM(T30:T32)</f>
        <v>0</v>
      </c>
      <c r="U29" s="287">
        <f t="shared" ref="U29" si="29">SUM(U30:U32)</f>
        <v>0</v>
      </c>
    </row>
    <row r="30" spans="1:26" ht="18.75" x14ac:dyDescent="0.3">
      <c r="A30" s="313" t="s">
        <v>185</v>
      </c>
      <c r="B30" s="313" t="s">
        <v>282</v>
      </c>
      <c r="C30" s="325">
        <v>72</v>
      </c>
      <c r="D30" s="316">
        <f t="shared" ref="D30:D43" si="30">E30-C30</f>
        <v>78</v>
      </c>
      <c r="E30" s="326">
        <v>150</v>
      </c>
      <c r="F30" s="275"/>
      <c r="G30" s="275"/>
      <c r="H30" s="275"/>
      <c r="I30" s="275">
        <v>150</v>
      </c>
      <c r="J30" s="275">
        <v>6</v>
      </c>
      <c r="K30" s="275"/>
      <c r="L30" s="275"/>
      <c r="M30" s="361">
        <v>36</v>
      </c>
      <c r="N30" s="283"/>
      <c r="O30" s="361">
        <v>114</v>
      </c>
      <c r="P30" s="283">
        <v>6</v>
      </c>
      <c r="Q30" s="369"/>
      <c r="R30" s="283"/>
      <c r="S30" s="369"/>
      <c r="T30" s="283"/>
      <c r="U30" s="283"/>
    </row>
    <row r="31" spans="1:26" ht="21" customHeight="1" x14ac:dyDescent="0.3">
      <c r="A31" s="313" t="s">
        <v>186</v>
      </c>
      <c r="B31" s="313" t="s">
        <v>114</v>
      </c>
      <c r="C31" s="325">
        <v>72</v>
      </c>
      <c r="D31" s="316">
        <f t="shared" si="30"/>
        <v>36</v>
      </c>
      <c r="E31" s="327">
        <v>108</v>
      </c>
      <c r="F31" s="275"/>
      <c r="G31" s="275"/>
      <c r="H31" s="275"/>
      <c r="I31" s="275">
        <v>72</v>
      </c>
      <c r="J31" s="275"/>
      <c r="K31" s="275">
        <v>36</v>
      </c>
      <c r="L31" s="275"/>
      <c r="M31" s="361"/>
      <c r="N31" s="283"/>
      <c r="O31" s="361">
        <v>72</v>
      </c>
      <c r="P31" s="283"/>
      <c r="Q31" s="369">
        <v>36</v>
      </c>
      <c r="R31" s="283"/>
      <c r="S31" s="369"/>
      <c r="T31" s="283"/>
      <c r="U31" s="283"/>
    </row>
    <row r="32" spans="1:26" ht="19.5" thickBot="1" x14ac:dyDescent="0.35">
      <c r="A32" s="330" t="s">
        <v>187</v>
      </c>
      <c r="B32" s="330" t="s">
        <v>283</v>
      </c>
      <c r="C32" s="331">
        <v>72</v>
      </c>
      <c r="D32" s="332">
        <f t="shared" si="30"/>
        <v>36</v>
      </c>
      <c r="E32" s="328">
        <v>108</v>
      </c>
      <c r="F32" s="288"/>
      <c r="G32" s="288"/>
      <c r="H32" s="288"/>
      <c r="I32" s="288"/>
      <c r="J32" s="288"/>
      <c r="K32" s="288">
        <v>108</v>
      </c>
      <c r="L32" s="288">
        <v>6</v>
      </c>
      <c r="M32" s="379"/>
      <c r="N32" s="380"/>
      <c r="O32" s="379"/>
      <c r="P32" s="380"/>
      <c r="Q32" s="381">
        <v>108</v>
      </c>
      <c r="R32" s="380">
        <v>6</v>
      </c>
      <c r="S32" s="381"/>
      <c r="T32" s="380"/>
      <c r="U32" s="380"/>
    </row>
    <row r="33" spans="1:28" ht="34.5" customHeight="1" x14ac:dyDescent="0.3">
      <c r="A33" s="321" t="s">
        <v>284</v>
      </c>
      <c r="B33" s="321" t="s">
        <v>285</v>
      </c>
      <c r="C33" s="320">
        <f t="shared" ref="C33:K33" si="31">SUM(C34:C36)</f>
        <v>252</v>
      </c>
      <c r="D33" s="320">
        <f t="shared" si="31"/>
        <v>150</v>
      </c>
      <c r="E33" s="289">
        <f t="shared" si="31"/>
        <v>402</v>
      </c>
      <c r="F33" s="289">
        <f t="shared" si="31"/>
        <v>0</v>
      </c>
      <c r="G33" s="289">
        <f t="shared" si="31"/>
        <v>0</v>
      </c>
      <c r="H33" s="289">
        <f t="shared" si="31"/>
        <v>0</v>
      </c>
      <c r="I33" s="289">
        <f t="shared" si="31"/>
        <v>0</v>
      </c>
      <c r="J33" s="289">
        <f t="shared" si="31"/>
        <v>0</v>
      </c>
      <c r="K33" s="289">
        <f t="shared" si="31"/>
        <v>402</v>
      </c>
      <c r="L33" s="289">
        <f t="shared" ref="L33" si="32">SUM(L34:L36)</f>
        <v>12</v>
      </c>
      <c r="M33" s="289">
        <f t="shared" ref="M33" si="33">SUM(M34:M36)</f>
        <v>0</v>
      </c>
      <c r="N33" s="289">
        <f t="shared" ref="N33" si="34">SUM(N34:N36)</f>
        <v>0</v>
      </c>
      <c r="O33" s="289">
        <f t="shared" ref="O33" si="35">SUM(O34:O36)</f>
        <v>0</v>
      </c>
      <c r="P33" s="289">
        <f t="shared" ref="P33" si="36">SUM(P34:P36)</f>
        <v>0</v>
      </c>
      <c r="Q33" s="289">
        <f t="shared" ref="Q33" si="37">SUM(Q34:Q36)</f>
        <v>100</v>
      </c>
      <c r="R33" s="289">
        <f t="shared" ref="R33" si="38">SUM(R34:R36)</f>
        <v>0</v>
      </c>
      <c r="S33" s="289">
        <f t="shared" ref="S33" si="39">SUM(S34:S36)</f>
        <v>302</v>
      </c>
      <c r="T33" s="289">
        <f t="shared" ref="T33" si="40">SUM(T34:T36)</f>
        <v>12</v>
      </c>
      <c r="U33" s="289">
        <f t="shared" ref="U33" si="41">SUM(U34:U36)</f>
        <v>0</v>
      </c>
    </row>
    <row r="34" spans="1:28" ht="18.75" x14ac:dyDescent="0.3">
      <c r="A34" s="313" t="s">
        <v>188</v>
      </c>
      <c r="B34" s="313" t="s">
        <v>286</v>
      </c>
      <c r="C34" s="325">
        <v>72</v>
      </c>
      <c r="D34" s="316">
        <f t="shared" si="30"/>
        <v>78</v>
      </c>
      <c r="E34" s="291">
        <v>150</v>
      </c>
      <c r="F34" s="275"/>
      <c r="G34" s="275"/>
      <c r="H34" s="275"/>
      <c r="I34" s="275"/>
      <c r="J34" s="275"/>
      <c r="K34" s="291">
        <v>150</v>
      </c>
      <c r="L34" s="291">
        <v>6</v>
      </c>
      <c r="M34" s="361"/>
      <c r="N34" s="283"/>
      <c r="O34" s="361"/>
      <c r="P34" s="283"/>
      <c r="Q34" s="369">
        <v>100</v>
      </c>
      <c r="R34" s="283"/>
      <c r="S34" s="369">
        <v>50</v>
      </c>
      <c r="T34" s="283">
        <v>6</v>
      </c>
      <c r="U34" s="283"/>
    </row>
    <row r="35" spans="1:28" ht="18.75" x14ac:dyDescent="0.3">
      <c r="A35" s="313" t="s">
        <v>189</v>
      </c>
      <c r="B35" s="313" t="s">
        <v>114</v>
      </c>
      <c r="C35" s="325">
        <v>72</v>
      </c>
      <c r="D35" s="316">
        <f t="shared" si="30"/>
        <v>36</v>
      </c>
      <c r="E35" s="291">
        <v>108</v>
      </c>
      <c r="F35" s="275"/>
      <c r="G35" s="275"/>
      <c r="H35" s="275"/>
      <c r="I35" s="275"/>
      <c r="J35" s="275"/>
      <c r="K35" s="291">
        <v>108</v>
      </c>
      <c r="L35" s="291"/>
      <c r="M35" s="361"/>
      <c r="N35" s="283"/>
      <c r="O35" s="361"/>
      <c r="P35" s="283"/>
      <c r="Q35" s="369"/>
      <c r="R35" s="283"/>
      <c r="S35" s="369">
        <v>108</v>
      </c>
      <c r="T35" s="283"/>
      <c r="U35" s="283"/>
    </row>
    <row r="36" spans="1:28" ht="19.5" thickBot="1" x14ac:dyDescent="0.35">
      <c r="A36" s="330" t="s">
        <v>40</v>
      </c>
      <c r="B36" s="330" t="s">
        <v>283</v>
      </c>
      <c r="C36" s="331">
        <v>108</v>
      </c>
      <c r="D36" s="332">
        <f t="shared" si="30"/>
        <v>36</v>
      </c>
      <c r="E36" s="292">
        <v>144</v>
      </c>
      <c r="F36" s="288"/>
      <c r="G36" s="288"/>
      <c r="H36" s="288"/>
      <c r="I36" s="288"/>
      <c r="J36" s="288"/>
      <c r="K36" s="292">
        <v>144</v>
      </c>
      <c r="L36" s="292">
        <v>6</v>
      </c>
      <c r="M36" s="379"/>
      <c r="N36" s="380"/>
      <c r="O36" s="379"/>
      <c r="P36" s="380"/>
      <c r="Q36" s="381"/>
      <c r="R36" s="380"/>
      <c r="S36" s="381">
        <v>144</v>
      </c>
      <c r="T36" s="380">
        <v>6</v>
      </c>
      <c r="U36" s="380"/>
    </row>
    <row r="37" spans="1:28" ht="42.75" customHeight="1" x14ac:dyDescent="0.3">
      <c r="A37" s="321" t="s">
        <v>41</v>
      </c>
      <c r="B37" s="321" t="s">
        <v>287</v>
      </c>
      <c r="C37" s="289">
        <f t="shared" ref="C37:K37" si="42">SUM(C38:C40)</f>
        <v>180</v>
      </c>
      <c r="D37" s="289">
        <f t="shared" si="42"/>
        <v>78</v>
      </c>
      <c r="E37" s="289">
        <f t="shared" si="42"/>
        <v>258</v>
      </c>
      <c r="F37" s="289">
        <f t="shared" si="42"/>
        <v>0</v>
      </c>
      <c r="G37" s="289">
        <f t="shared" si="42"/>
        <v>0</v>
      </c>
      <c r="H37" s="289">
        <f t="shared" si="42"/>
        <v>0</v>
      </c>
      <c r="I37" s="289">
        <f t="shared" si="42"/>
        <v>0</v>
      </c>
      <c r="J37" s="289">
        <f t="shared" si="42"/>
        <v>0</v>
      </c>
      <c r="K37" s="289">
        <f t="shared" si="42"/>
        <v>258</v>
      </c>
      <c r="L37" s="289">
        <f t="shared" ref="L37" si="43">SUM(L38:L40)</f>
        <v>12</v>
      </c>
      <c r="M37" s="289">
        <f t="shared" ref="M37" si="44">SUM(M38:M40)</f>
        <v>0</v>
      </c>
      <c r="N37" s="289">
        <f t="shared" ref="N37" si="45">SUM(N38:N40)</f>
        <v>0</v>
      </c>
      <c r="O37" s="289">
        <f t="shared" ref="O37" si="46">SUM(O38:O40)</f>
        <v>0</v>
      </c>
      <c r="P37" s="289">
        <f t="shared" ref="P37" si="47">SUM(P38:P40)</f>
        <v>0</v>
      </c>
      <c r="Q37" s="289">
        <f t="shared" ref="Q37" si="48">SUM(Q38:Q40)</f>
        <v>0</v>
      </c>
      <c r="R37" s="289">
        <f t="shared" ref="R37" si="49">SUM(R38:R40)</f>
        <v>0</v>
      </c>
      <c r="S37" s="289">
        <f t="shared" ref="S37" si="50">SUM(S38:S40)</f>
        <v>258</v>
      </c>
      <c r="T37" s="289">
        <f t="shared" ref="T37" si="51">SUM(T38:T40)</f>
        <v>12</v>
      </c>
      <c r="U37" s="289">
        <f t="shared" ref="U37" si="52">SUM(U38:U40)</f>
        <v>0</v>
      </c>
    </row>
    <row r="38" spans="1:28" ht="40.5" x14ac:dyDescent="0.3">
      <c r="A38" s="150" t="s">
        <v>191</v>
      </c>
      <c r="B38" s="149" t="s">
        <v>288</v>
      </c>
      <c r="C38" s="291">
        <v>36</v>
      </c>
      <c r="D38" s="291">
        <f t="shared" si="30"/>
        <v>42</v>
      </c>
      <c r="E38" s="291">
        <v>78</v>
      </c>
      <c r="F38" s="275"/>
      <c r="G38" s="275"/>
      <c r="H38" s="275"/>
      <c r="I38" s="275"/>
      <c r="J38" s="275"/>
      <c r="K38" s="291">
        <v>78</v>
      </c>
      <c r="L38" s="291">
        <v>6</v>
      </c>
      <c r="M38" s="361"/>
      <c r="N38" s="283"/>
      <c r="O38" s="361"/>
      <c r="P38" s="283"/>
      <c r="Q38" s="369"/>
      <c r="R38" s="283"/>
      <c r="S38" s="369">
        <v>78</v>
      </c>
      <c r="T38" s="283">
        <v>6</v>
      </c>
      <c r="U38" s="283"/>
    </row>
    <row r="39" spans="1:28" ht="20.25" x14ac:dyDescent="0.3">
      <c r="A39" s="150" t="s">
        <v>192</v>
      </c>
      <c r="B39" s="150" t="s">
        <v>114</v>
      </c>
      <c r="C39" s="291">
        <v>72</v>
      </c>
      <c r="D39" s="291">
        <f t="shared" si="30"/>
        <v>0</v>
      </c>
      <c r="E39" s="291">
        <v>72</v>
      </c>
      <c r="F39" s="275"/>
      <c r="G39" s="275"/>
      <c r="H39" s="275"/>
      <c r="I39" s="275"/>
      <c r="J39" s="275"/>
      <c r="K39" s="291">
        <v>72</v>
      </c>
      <c r="L39" s="291"/>
      <c r="M39" s="361"/>
      <c r="N39" s="283"/>
      <c r="O39" s="361"/>
      <c r="P39" s="283"/>
      <c r="Q39" s="369"/>
      <c r="R39" s="283"/>
      <c r="S39" s="369">
        <v>72</v>
      </c>
      <c r="T39" s="283"/>
      <c r="U39" s="283"/>
      <c r="AB39" s="3" t="s">
        <v>297</v>
      </c>
    </row>
    <row r="40" spans="1:28" ht="40.5" x14ac:dyDescent="0.3">
      <c r="A40" s="150" t="s">
        <v>193</v>
      </c>
      <c r="B40" s="150" t="s">
        <v>283</v>
      </c>
      <c r="C40" s="291">
        <v>72</v>
      </c>
      <c r="D40" s="291">
        <f t="shared" si="30"/>
        <v>36</v>
      </c>
      <c r="E40" s="291">
        <v>108</v>
      </c>
      <c r="F40" s="285"/>
      <c r="G40" s="285"/>
      <c r="H40" s="285"/>
      <c r="I40" s="285"/>
      <c r="J40" s="285"/>
      <c r="K40" s="291">
        <v>108</v>
      </c>
      <c r="L40" s="373">
        <v>6</v>
      </c>
      <c r="M40" s="382"/>
      <c r="N40" s="283"/>
      <c r="O40" s="361"/>
      <c r="P40" s="283"/>
      <c r="Q40" s="369"/>
      <c r="R40" s="283"/>
      <c r="S40" s="369">
        <v>108</v>
      </c>
      <c r="T40" s="283">
        <v>6</v>
      </c>
      <c r="U40" s="283"/>
    </row>
    <row r="41" spans="1:28" ht="21" thickBot="1" x14ac:dyDescent="0.3">
      <c r="A41" s="155"/>
      <c r="B41" s="155" t="s">
        <v>289</v>
      </c>
      <c r="C41" s="292">
        <v>36</v>
      </c>
      <c r="D41" s="292">
        <f t="shared" si="30"/>
        <v>0</v>
      </c>
      <c r="E41" s="292">
        <v>36</v>
      </c>
      <c r="F41" s="288"/>
      <c r="G41" s="288"/>
      <c r="H41" s="288"/>
      <c r="I41" s="288"/>
      <c r="J41" s="288"/>
      <c r="K41" s="292"/>
      <c r="L41" s="292"/>
      <c r="M41" s="363"/>
      <c r="N41" s="288"/>
      <c r="O41" s="363"/>
      <c r="P41" s="288"/>
      <c r="Q41" s="378"/>
      <c r="R41" s="288"/>
      <c r="S41" s="378"/>
      <c r="T41" s="288"/>
      <c r="U41" s="288"/>
    </row>
    <row r="42" spans="1:28" ht="20.25" x14ac:dyDescent="0.25">
      <c r="A42" s="323"/>
      <c r="B42" s="323" t="s">
        <v>290</v>
      </c>
      <c r="C42" s="322">
        <v>432</v>
      </c>
      <c r="D42" s="322"/>
      <c r="E42" s="322"/>
      <c r="F42" s="324"/>
      <c r="G42" s="324"/>
      <c r="H42" s="324"/>
      <c r="I42" s="324"/>
      <c r="J42" s="324"/>
      <c r="K42" s="322"/>
      <c r="L42" s="374"/>
      <c r="M42" s="364"/>
      <c r="N42" s="286"/>
      <c r="O42" s="376"/>
      <c r="P42" s="286"/>
      <c r="Q42" s="377"/>
      <c r="R42" s="286"/>
      <c r="S42" s="377"/>
      <c r="T42" s="286"/>
      <c r="U42" s="286"/>
    </row>
    <row r="43" spans="1:28" ht="20.25" x14ac:dyDescent="0.3">
      <c r="A43" s="232"/>
      <c r="B43" s="226" t="s">
        <v>31</v>
      </c>
      <c r="C43" s="290">
        <v>36</v>
      </c>
      <c r="D43" s="286">
        <f t="shared" si="30"/>
        <v>0</v>
      </c>
      <c r="E43" s="290">
        <v>36</v>
      </c>
      <c r="F43" s="275"/>
      <c r="G43" s="275"/>
      <c r="H43" s="275"/>
      <c r="I43" s="275"/>
      <c r="J43" s="275"/>
      <c r="K43" s="290">
        <v>36</v>
      </c>
      <c r="L43" s="290"/>
      <c r="M43" s="362"/>
      <c r="N43" s="275"/>
      <c r="O43" s="362"/>
      <c r="P43" s="275"/>
      <c r="Q43" s="367"/>
      <c r="R43" s="275"/>
      <c r="S43" s="367">
        <v>36</v>
      </c>
      <c r="T43" s="275"/>
      <c r="U43" s="275"/>
    </row>
    <row r="44" spans="1:28" x14ac:dyDescent="0.25">
      <c r="A44" s="275"/>
      <c r="B44" s="275" t="s">
        <v>247</v>
      </c>
      <c r="C44" s="275">
        <f>C2+C17+C23+C28+C42+C43</f>
        <v>2952</v>
      </c>
      <c r="D44" s="275">
        <f>D2+D17+D23+D28+D42+D43</f>
        <v>432</v>
      </c>
      <c r="E44" s="275">
        <f>E2+E17+E23+E28+E42+E43</f>
        <v>2952</v>
      </c>
      <c r="F44" s="275">
        <f>F2+F23+F28+F43</f>
        <v>0</v>
      </c>
      <c r="G44" s="275">
        <f>G2+G23+G28+G43</f>
        <v>0</v>
      </c>
      <c r="H44" s="275">
        <f>H2+H23+H28+H43</f>
        <v>0</v>
      </c>
      <c r="I44" s="275">
        <f>I2+I23+I28+I43+I17</f>
        <v>1470</v>
      </c>
      <c r="J44" s="275">
        <f t="shared" ref="J44:T44" si="53">J2+J23+J28+J43+J17</f>
        <v>6</v>
      </c>
      <c r="K44" s="275">
        <f>K2+K23+K28+K43+K17</f>
        <v>1446</v>
      </c>
      <c r="L44" s="275">
        <f>L2+L23+L28+L43+L17</f>
        <v>30</v>
      </c>
      <c r="M44" s="362">
        <f t="shared" si="53"/>
        <v>606</v>
      </c>
      <c r="N44" s="275">
        <f t="shared" si="53"/>
        <v>6</v>
      </c>
      <c r="O44" s="362">
        <f t="shared" si="53"/>
        <v>846</v>
      </c>
      <c r="P44" s="275">
        <f t="shared" si="53"/>
        <v>18</v>
      </c>
      <c r="Q44" s="367">
        <f t="shared" si="53"/>
        <v>606</v>
      </c>
      <c r="R44" s="275">
        <f t="shared" si="53"/>
        <v>6</v>
      </c>
      <c r="S44" s="367">
        <f t="shared" si="53"/>
        <v>828</v>
      </c>
      <c r="T44" s="275">
        <f t="shared" si="53"/>
        <v>36</v>
      </c>
      <c r="U44" s="275"/>
    </row>
    <row r="45" spans="1:28" x14ac:dyDescent="0.25">
      <c r="A45" s="275"/>
      <c r="B45" s="275"/>
      <c r="C45" s="275"/>
      <c r="D45" s="275">
        <f>C42-D44</f>
        <v>0</v>
      </c>
      <c r="E45" s="275"/>
      <c r="F45" s="275"/>
      <c r="G45" s="275"/>
      <c r="H45" s="275"/>
      <c r="I45" s="275"/>
      <c r="J45" s="275"/>
      <c r="K45" s="275"/>
      <c r="L45" s="275"/>
      <c r="M45" s="362"/>
      <c r="N45" s="275"/>
      <c r="O45" s="362"/>
      <c r="P45" s="275"/>
      <c r="Q45" s="367"/>
      <c r="R45" s="275"/>
      <c r="S45" s="367"/>
      <c r="T45" s="275"/>
      <c r="U45" s="275"/>
    </row>
    <row r="46" spans="1:28" x14ac:dyDescent="0.25">
      <c r="A46" s="275"/>
      <c r="B46" s="275"/>
      <c r="C46" s="275"/>
      <c r="D46" s="275"/>
      <c r="E46" s="275">
        <f>2952-E44</f>
        <v>0</v>
      </c>
      <c r="F46" s="275"/>
      <c r="G46" s="275"/>
      <c r="H46" s="275"/>
      <c r="I46" s="275">
        <f>1476-I44-J44</f>
        <v>0</v>
      </c>
      <c r="J46" s="275"/>
      <c r="K46" s="275">
        <f>1476-K44-L44</f>
        <v>0</v>
      </c>
      <c r="L46" s="275"/>
      <c r="M46" s="362">
        <f>612-N44-M44</f>
        <v>0</v>
      </c>
      <c r="N46" s="275"/>
      <c r="O46" s="362">
        <f>864-P44-O44</f>
        <v>0</v>
      </c>
      <c r="P46" s="275"/>
      <c r="Q46" s="367">
        <f>612-R44-Q44</f>
        <v>0</v>
      </c>
      <c r="R46" s="275"/>
      <c r="S46" s="367">
        <f>864-T44-S44</f>
        <v>0</v>
      </c>
      <c r="T46" s="275"/>
      <c r="U46" s="275"/>
    </row>
    <row r="47" spans="1:28" x14ac:dyDescent="0.25">
      <c r="A47" s="275"/>
      <c r="B47" s="275"/>
      <c r="C47" s="275"/>
      <c r="D47" s="275"/>
      <c r="E47" s="275"/>
      <c r="F47" s="275"/>
      <c r="G47" s="275"/>
      <c r="H47" s="275"/>
      <c r="I47" s="275"/>
      <c r="J47" s="275"/>
      <c r="K47" s="275"/>
      <c r="L47" s="275"/>
      <c r="M47" s="362"/>
      <c r="N47" s="275"/>
      <c r="O47" s="362"/>
      <c r="P47" s="275"/>
      <c r="Q47" s="367"/>
      <c r="R47" s="275"/>
      <c r="S47" s="367"/>
      <c r="T47" s="275"/>
      <c r="U47" s="275"/>
    </row>
    <row r="48" spans="1:28" x14ac:dyDescent="0.25">
      <c r="A48" s="275"/>
      <c r="B48" s="275"/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362"/>
      <c r="N48" s="275"/>
      <c r="O48" s="362"/>
      <c r="P48" s="275"/>
      <c r="Q48" s="367"/>
      <c r="R48" s="275"/>
      <c r="S48" s="367"/>
      <c r="T48" s="275"/>
      <c r="U48" s="275"/>
    </row>
    <row r="49" spans="1:13" x14ac:dyDescent="0.25">
      <c r="A49" s="275"/>
      <c r="B49" s="275"/>
      <c r="C49" s="275"/>
      <c r="D49" s="275"/>
      <c r="E49" s="275"/>
      <c r="F49" s="275"/>
      <c r="G49" s="275"/>
      <c r="H49" s="275"/>
      <c r="I49" s="275"/>
      <c r="J49" s="275"/>
      <c r="K49" s="275"/>
      <c r="L49" s="275"/>
      <c r="M49" s="362"/>
    </row>
    <row r="50" spans="1:13" x14ac:dyDescent="0.25">
      <c r="A50" s="275"/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362"/>
    </row>
    <row r="51" spans="1:13" x14ac:dyDescent="0.25">
      <c r="A51" s="275"/>
      <c r="B51" s="275"/>
      <c r="C51" s="275"/>
      <c r="D51" s="275"/>
      <c r="E51" s="275"/>
      <c r="F51" s="275"/>
      <c r="G51" s="275"/>
      <c r="H51" s="275"/>
      <c r="I51" s="275"/>
      <c r="J51" s="275"/>
      <c r="K51" s="275"/>
      <c r="L51" s="275"/>
      <c r="M51" s="362"/>
    </row>
    <row r="52" spans="1:13" x14ac:dyDescent="0.25">
      <c r="A52" s="275"/>
      <c r="B52" s="275"/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362"/>
    </row>
    <row r="53" spans="1:13" x14ac:dyDescent="0.25">
      <c r="A53" s="275"/>
      <c r="B53" s="275"/>
      <c r="C53" s="275"/>
      <c r="D53" s="275"/>
      <c r="E53" s="275"/>
      <c r="F53" s="275"/>
      <c r="G53" s="275"/>
      <c r="H53" s="275"/>
      <c r="I53" s="275"/>
      <c r="J53" s="275"/>
      <c r="K53" s="275"/>
      <c r="L53" s="275"/>
      <c r="M53" s="362"/>
    </row>
    <row r="54" spans="1:13" x14ac:dyDescent="0.25">
      <c r="A54" s="275"/>
      <c r="B54" s="275"/>
      <c r="C54" s="275"/>
      <c r="D54" s="275"/>
      <c r="E54" s="275"/>
      <c r="F54" s="275"/>
      <c r="G54" s="275"/>
      <c r="H54" s="275"/>
      <c r="I54" s="275"/>
      <c r="J54" s="275"/>
      <c r="K54" s="275"/>
      <c r="L54" s="275"/>
      <c r="M54" s="362"/>
    </row>
  </sheetData>
  <phoneticPr fontId="9" type="noConversion"/>
  <pageMargins left="0.7" right="0.7" top="0.75" bottom="0.75" header="0.3" footer="0.3"/>
  <pageSetup paperSize="9" scale="88" orientation="landscape" verticalDpi="200" r:id="rId1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6"/>
  <sheetViews>
    <sheetView topLeftCell="A13" zoomScaleNormal="100" workbookViewId="0">
      <selection activeCell="B32" sqref="B32"/>
    </sheetView>
  </sheetViews>
  <sheetFormatPr defaultRowHeight="15" x14ac:dyDescent="0.25"/>
  <cols>
    <col min="1" max="1" width="10.140625" style="4" customWidth="1"/>
    <col min="2" max="2" width="33.5703125" style="4" customWidth="1"/>
    <col min="3" max="3" width="9.140625" style="4"/>
    <col min="4" max="4" width="33.85546875" style="4" customWidth="1"/>
    <col min="5" max="5" width="9.140625" style="4"/>
    <col min="6" max="6" width="8.7109375" style="4" customWidth="1"/>
    <col min="7" max="15" width="7.7109375" style="4" customWidth="1"/>
    <col min="16" max="16" width="8.7109375" style="4" customWidth="1"/>
    <col min="17" max="16384" width="9.140625" style="4"/>
  </cols>
  <sheetData>
    <row r="1" spans="1:20" x14ac:dyDescent="0.25">
      <c r="A1" s="208" t="s">
        <v>221</v>
      </c>
      <c r="B1" s="208" t="s">
        <v>222</v>
      </c>
      <c r="C1" s="208" t="s">
        <v>223</v>
      </c>
      <c r="D1" s="208" t="s">
        <v>224</v>
      </c>
    </row>
    <row r="2" spans="1:20" s="11" customFormat="1" ht="21" customHeight="1" x14ac:dyDescent="0.25">
      <c r="A2" s="196" t="s">
        <v>3</v>
      </c>
      <c r="B2" s="197" t="s">
        <v>162</v>
      </c>
      <c r="C2" s="209"/>
      <c r="D2" s="210"/>
      <c r="E2" s="13"/>
      <c r="F2" s="13"/>
      <c r="G2" s="13"/>
      <c r="H2" s="18"/>
      <c r="I2" s="18"/>
      <c r="J2" s="18"/>
      <c r="K2" s="18"/>
      <c r="L2" s="18"/>
      <c r="M2" s="18"/>
      <c r="N2" s="18"/>
      <c r="P2" s="19"/>
      <c r="Q2" s="19"/>
      <c r="R2" s="19"/>
    </row>
    <row r="3" spans="1:20" s="11" customFormat="1" ht="29.25" customHeight="1" x14ac:dyDescent="0.25">
      <c r="A3" s="198" t="s">
        <v>4</v>
      </c>
      <c r="B3" s="199" t="s">
        <v>163</v>
      </c>
      <c r="C3" s="192"/>
      <c r="D3" s="192"/>
      <c r="E3" s="14"/>
      <c r="F3" s="20"/>
      <c r="G3" s="21"/>
      <c r="H3" s="14"/>
      <c r="I3" s="14"/>
      <c r="J3" s="14"/>
      <c r="K3" s="14"/>
      <c r="L3" s="14"/>
      <c r="M3" s="14"/>
      <c r="N3" s="14"/>
      <c r="O3" s="14"/>
      <c r="P3" s="15"/>
    </row>
    <row r="4" spans="1:20" s="11" customFormat="1" ht="15" customHeight="1" x14ac:dyDescent="0.25">
      <c r="A4" s="198" t="s">
        <v>6</v>
      </c>
      <c r="B4" s="199" t="s">
        <v>5</v>
      </c>
      <c r="C4" s="192"/>
      <c r="D4" s="192"/>
      <c r="E4" s="14"/>
      <c r="F4" s="20"/>
      <c r="G4" s="21"/>
      <c r="H4" s="14"/>
      <c r="I4" s="14"/>
      <c r="J4" s="19"/>
      <c r="K4" s="19"/>
      <c r="L4" s="13"/>
      <c r="M4" s="13"/>
      <c r="N4" s="13"/>
      <c r="O4" s="13"/>
      <c r="P4" s="10"/>
    </row>
    <row r="5" spans="1:20" s="11" customFormat="1" ht="18" customHeight="1" x14ac:dyDescent="0.25">
      <c r="A5" s="198" t="s">
        <v>7</v>
      </c>
      <c r="B5" s="200" t="s">
        <v>164</v>
      </c>
      <c r="C5" s="192"/>
      <c r="D5" s="192"/>
      <c r="E5" s="14"/>
      <c r="F5" s="20"/>
      <c r="G5" s="21"/>
      <c r="H5" s="22"/>
      <c r="I5" s="22"/>
      <c r="J5" s="23"/>
      <c r="K5" s="23"/>
      <c r="L5" s="15"/>
      <c r="M5" s="15"/>
      <c r="N5" s="15"/>
      <c r="O5" s="23"/>
      <c r="P5" s="23"/>
      <c r="Q5" s="15"/>
      <c r="R5" s="15"/>
      <c r="S5" s="15"/>
      <c r="T5" s="15"/>
    </row>
    <row r="6" spans="1:20" s="11" customFormat="1" ht="15.75" x14ac:dyDescent="0.25">
      <c r="A6" s="198" t="s">
        <v>9</v>
      </c>
      <c r="B6" s="199" t="s">
        <v>8</v>
      </c>
      <c r="C6" s="2"/>
      <c r="D6" s="2"/>
      <c r="E6" s="24"/>
      <c r="F6" s="9"/>
      <c r="G6" s="9"/>
      <c r="H6" s="9"/>
      <c r="I6" s="9"/>
      <c r="J6" s="23"/>
      <c r="K6" s="5"/>
      <c r="L6" s="9"/>
      <c r="M6" s="9"/>
      <c r="N6" s="9"/>
      <c r="O6" s="9"/>
      <c r="P6" s="9"/>
      <c r="Q6" s="9"/>
      <c r="R6" s="9"/>
      <c r="S6" s="9"/>
      <c r="T6" s="9"/>
    </row>
    <row r="7" spans="1:20" s="11" customFormat="1" ht="15.75" x14ac:dyDescent="0.25">
      <c r="A7" s="198" t="s">
        <v>11</v>
      </c>
      <c r="B7" s="199" t="s">
        <v>165</v>
      </c>
      <c r="C7" s="211"/>
      <c r="D7" s="211"/>
      <c r="E7" s="25"/>
      <c r="F7" s="9"/>
      <c r="G7" s="9"/>
      <c r="I7" s="9"/>
      <c r="J7" s="23"/>
      <c r="K7" s="5"/>
      <c r="L7" s="9"/>
      <c r="M7" s="9"/>
      <c r="N7" s="9"/>
      <c r="O7" s="9"/>
      <c r="P7" s="9"/>
    </row>
    <row r="8" spans="1:20" s="11" customFormat="1" ht="18" customHeight="1" x14ac:dyDescent="0.25">
      <c r="A8" s="198" t="s">
        <v>13</v>
      </c>
      <c r="B8" s="199" t="s">
        <v>12</v>
      </c>
      <c r="C8" s="211"/>
      <c r="D8" s="211"/>
      <c r="E8" s="25"/>
      <c r="F8" s="5"/>
      <c r="G8" s="9"/>
      <c r="H8" s="26"/>
      <c r="I8" s="5"/>
      <c r="J8" s="23"/>
      <c r="K8" s="5"/>
      <c r="L8" s="5"/>
      <c r="M8" s="5"/>
      <c r="N8" s="5"/>
      <c r="O8" s="5"/>
      <c r="P8" s="5"/>
    </row>
    <row r="9" spans="1:20" s="11" customFormat="1" ht="19.5" customHeight="1" x14ac:dyDescent="0.25">
      <c r="A9" s="198" t="s">
        <v>15</v>
      </c>
      <c r="B9" s="199" t="s">
        <v>14</v>
      </c>
      <c r="C9" s="212"/>
      <c r="D9" s="212"/>
      <c r="E9" s="27"/>
      <c r="F9" s="5"/>
      <c r="G9" s="9"/>
      <c r="H9" s="26"/>
      <c r="I9" s="5"/>
      <c r="J9" s="23"/>
      <c r="K9" s="5"/>
      <c r="L9" s="5"/>
      <c r="M9" s="28"/>
      <c r="N9" s="5"/>
      <c r="O9" s="5"/>
      <c r="P9" s="5"/>
    </row>
    <row r="10" spans="1:20" s="11" customFormat="1" ht="15.75" x14ac:dyDescent="0.25">
      <c r="A10" s="198" t="s">
        <v>17</v>
      </c>
      <c r="B10" s="200" t="s">
        <v>16</v>
      </c>
      <c r="C10" s="211"/>
      <c r="D10" s="211"/>
      <c r="E10" s="25"/>
      <c r="F10" s="5"/>
      <c r="G10" s="9"/>
      <c r="H10" s="26"/>
      <c r="I10" s="5"/>
      <c r="J10" s="23"/>
      <c r="K10" s="5"/>
      <c r="L10" s="5"/>
      <c r="M10" s="5"/>
      <c r="N10" s="5"/>
      <c r="O10" s="5"/>
      <c r="P10" s="5"/>
    </row>
    <row r="11" spans="1:20" s="11" customFormat="1" ht="20.25" customHeight="1" x14ac:dyDescent="0.25">
      <c r="A11" s="198" t="s">
        <v>19</v>
      </c>
      <c r="B11" s="199" t="s">
        <v>18</v>
      </c>
      <c r="C11" s="212"/>
      <c r="D11" s="212"/>
      <c r="E11" s="27"/>
      <c r="F11" s="5"/>
      <c r="G11" s="9"/>
      <c r="H11" s="26"/>
      <c r="I11" s="5"/>
      <c r="J11" s="23"/>
      <c r="K11" s="5"/>
      <c r="L11" s="5"/>
      <c r="M11" s="28"/>
      <c r="N11" s="5"/>
      <c r="O11" s="5"/>
      <c r="P11" s="5"/>
    </row>
    <row r="12" spans="1:20" s="11" customFormat="1" ht="31.5" customHeight="1" x14ac:dyDescent="0.25">
      <c r="A12" s="198" t="s">
        <v>20</v>
      </c>
      <c r="B12" s="199" t="s">
        <v>166</v>
      </c>
      <c r="C12" s="211"/>
      <c r="D12" s="211"/>
      <c r="E12" s="25"/>
      <c r="F12" s="5"/>
      <c r="G12" s="9"/>
      <c r="H12" s="26"/>
      <c r="I12" s="5"/>
      <c r="J12" s="23"/>
      <c r="K12" s="5"/>
      <c r="L12" s="5"/>
      <c r="M12" s="5"/>
      <c r="N12" s="5"/>
      <c r="O12" s="5"/>
      <c r="P12" s="5"/>
    </row>
    <row r="13" spans="1:20" s="11" customFormat="1" ht="21.75" customHeight="1" x14ac:dyDescent="0.25">
      <c r="A13" s="198" t="s">
        <v>22</v>
      </c>
      <c r="B13" s="199" t="s">
        <v>21</v>
      </c>
      <c r="C13" s="211"/>
      <c r="D13" s="211"/>
      <c r="E13" s="25"/>
      <c r="F13" s="5"/>
      <c r="G13" s="9"/>
      <c r="H13" s="26"/>
      <c r="I13" s="5"/>
      <c r="J13" s="23"/>
      <c r="K13" s="5"/>
      <c r="L13" s="5"/>
      <c r="M13" s="5"/>
      <c r="N13" s="5"/>
      <c r="O13" s="29"/>
      <c r="P13" s="5"/>
    </row>
    <row r="14" spans="1:20" s="11" customFormat="1" ht="21" customHeight="1" x14ac:dyDescent="0.25">
      <c r="A14" s="198" t="s">
        <v>23</v>
      </c>
      <c r="B14" s="199" t="s">
        <v>167</v>
      </c>
      <c r="C14" s="211"/>
      <c r="D14" s="211"/>
      <c r="E14" s="25"/>
      <c r="F14" s="30"/>
      <c r="G14" s="9"/>
      <c r="H14" s="26"/>
      <c r="I14" s="5"/>
      <c r="J14" s="23"/>
      <c r="K14" s="5"/>
      <c r="L14" s="5"/>
      <c r="M14" s="5"/>
      <c r="N14" s="5"/>
      <c r="O14" s="29"/>
      <c r="P14" s="5"/>
    </row>
    <row r="15" spans="1:20" s="11" customFormat="1" ht="18" customHeight="1" x14ac:dyDescent="0.25">
      <c r="A15" s="198" t="s">
        <v>168</v>
      </c>
      <c r="B15" s="199" t="s">
        <v>169</v>
      </c>
      <c r="C15" s="211"/>
      <c r="D15" s="211"/>
      <c r="E15" s="25"/>
      <c r="F15" s="23"/>
      <c r="G15" s="9"/>
      <c r="H15" s="26"/>
      <c r="I15" s="5"/>
      <c r="J15" s="5"/>
      <c r="K15" s="5"/>
      <c r="L15" s="5"/>
      <c r="M15" s="5"/>
      <c r="N15" s="5"/>
      <c r="O15" s="29"/>
      <c r="P15" s="5"/>
    </row>
    <row r="16" spans="1:20" s="11" customFormat="1" ht="18.75" customHeight="1" x14ac:dyDescent="0.25">
      <c r="A16" s="198" t="s">
        <v>170</v>
      </c>
      <c r="B16" s="199" t="s">
        <v>24</v>
      </c>
      <c r="C16" s="211"/>
      <c r="D16" s="211"/>
      <c r="E16" s="25"/>
      <c r="F16" s="30"/>
      <c r="G16" s="9"/>
      <c r="H16" s="26"/>
      <c r="I16" s="5"/>
      <c r="J16" s="5"/>
      <c r="K16" s="5"/>
      <c r="L16" s="5"/>
      <c r="M16" s="5"/>
      <c r="N16" s="5"/>
      <c r="O16" s="29"/>
      <c r="P16" s="5"/>
    </row>
    <row r="17" spans="1:16" s="11" customFormat="1" ht="21" customHeight="1" x14ac:dyDescent="0.25">
      <c r="A17" s="198" t="s">
        <v>171</v>
      </c>
      <c r="B17" s="199" t="s">
        <v>25</v>
      </c>
      <c r="C17" s="212"/>
      <c r="D17" s="212"/>
      <c r="E17" s="27"/>
      <c r="F17" s="23"/>
      <c r="G17" s="9"/>
      <c r="H17" s="26"/>
      <c r="I17" s="5"/>
      <c r="J17" s="5"/>
      <c r="K17" s="28"/>
      <c r="L17" s="5"/>
      <c r="M17" s="5"/>
      <c r="N17" s="5"/>
      <c r="O17" s="29"/>
      <c r="P17" s="5"/>
    </row>
    <row r="18" spans="1:16" s="11" customFormat="1" ht="31.5" customHeight="1" x14ac:dyDescent="0.25">
      <c r="A18" s="198" t="s">
        <v>172</v>
      </c>
      <c r="B18" s="199" t="s">
        <v>26</v>
      </c>
      <c r="C18" s="213"/>
      <c r="D18" s="213"/>
      <c r="E18" s="31"/>
      <c r="F18" s="23"/>
      <c r="G18" s="9"/>
      <c r="H18" s="26"/>
      <c r="I18" s="5"/>
      <c r="J18" s="5"/>
      <c r="K18" s="5"/>
      <c r="L18" s="5"/>
      <c r="M18" s="5"/>
      <c r="N18" s="5"/>
      <c r="O18" s="29"/>
      <c r="P18" s="5"/>
    </row>
    <row r="19" spans="1:16" s="11" customFormat="1" ht="30" customHeight="1" x14ac:dyDescent="0.25">
      <c r="A19" s="201" t="s">
        <v>175</v>
      </c>
      <c r="B19" s="202" t="s">
        <v>46</v>
      </c>
      <c r="C19" s="211"/>
      <c r="D19" s="211"/>
      <c r="E19" s="25"/>
      <c r="F19" s="23"/>
      <c r="G19" s="9"/>
      <c r="H19" s="26"/>
      <c r="I19" s="5"/>
      <c r="J19" s="5"/>
      <c r="K19" s="5"/>
      <c r="L19" s="5"/>
      <c r="M19" s="5"/>
      <c r="N19" s="5"/>
      <c r="O19" s="29"/>
      <c r="P19" s="5"/>
    </row>
    <row r="20" spans="1:16" s="11" customFormat="1" ht="20.25" customHeight="1" x14ac:dyDescent="0.25">
      <c r="A20" s="201" t="s">
        <v>176</v>
      </c>
      <c r="B20" s="203" t="s">
        <v>47</v>
      </c>
      <c r="C20" s="211"/>
      <c r="D20" s="211"/>
      <c r="E20" s="25"/>
      <c r="F20" s="23"/>
      <c r="G20" s="9"/>
      <c r="H20" s="26"/>
      <c r="I20" s="5"/>
      <c r="J20" s="5"/>
      <c r="K20" s="5"/>
      <c r="L20" s="5"/>
      <c r="M20" s="5"/>
      <c r="N20" s="5"/>
      <c r="O20" s="29"/>
      <c r="P20" s="5"/>
    </row>
    <row r="21" spans="1:16" s="11" customFormat="1" ht="19.5" customHeight="1" x14ac:dyDescent="0.25">
      <c r="A21" s="201" t="s">
        <v>177</v>
      </c>
      <c r="B21" s="204" t="s">
        <v>33</v>
      </c>
      <c r="C21" s="211"/>
      <c r="D21" s="211"/>
      <c r="E21" s="25"/>
      <c r="F21" s="23"/>
      <c r="G21" s="9"/>
      <c r="H21" s="26"/>
      <c r="I21" s="5"/>
      <c r="J21" s="5"/>
      <c r="K21" s="5"/>
      <c r="L21" s="5"/>
      <c r="M21" s="5"/>
      <c r="N21" s="5"/>
      <c r="O21" s="29"/>
      <c r="P21" s="5"/>
    </row>
    <row r="22" spans="1:16" s="11" customFormat="1" ht="23.25" customHeight="1" x14ac:dyDescent="0.25">
      <c r="A22" s="201" t="s">
        <v>178</v>
      </c>
      <c r="B22" s="203" t="s">
        <v>10</v>
      </c>
      <c r="C22" s="211"/>
      <c r="D22" s="211"/>
      <c r="E22" s="25"/>
      <c r="F22" s="23"/>
      <c r="G22" s="9"/>
      <c r="H22" s="26"/>
      <c r="I22" s="5"/>
      <c r="J22" s="5"/>
      <c r="K22" s="5"/>
      <c r="L22" s="5"/>
      <c r="M22" s="5"/>
      <c r="N22" s="5"/>
      <c r="O22" s="29"/>
      <c r="P22" s="5"/>
    </row>
    <row r="23" spans="1:16" s="11" customFormat="1" ht="30" customHeight="1" x14ac:dyDescent="0.25">
      <c r="A23" s="201" t="s">
        <v>179</v>
      </c>
      <c r="B23" s="205" t="s">
        <v>45</v>
      </c>
      <c r="C23" s="210"/>
      <c r="D23" s="210"/>
      <c r="E23" s="13"/>
      <c r="F23" s="23"/>
      <c r="G23" s="9"/>
      <c r="H23" s="26"/>
      <c r="I23" s="5"/>
      <c r="J23" s="5"/>
      <c r="K23" s="5"/>
      <c r="L23" s="5"/>
      <c r="M23" s="5"/>
      <c r="N23" s="5"/>
      <c r="O23" s="5"/>
      <c r="P23" s="5"/>
    </row>
    <row r="24" spans="1:16" s="11" customFormat="1" ht="28.5" customHeight="1" x14ac:dyDescent="0.25">
      <c r="A24" s="201" t="s">
        <v>180</v>
      </c>
      <c r="B24" s="201" t="s">
        <v>181</v>
      </c>
      <c r="C24" s="210"/>
      <c r="D24" s="210"/>
      <c r="E24" s="13"/>
      <c r="F24" s="23"/>
      <c r="G24" s="9"/>
      <c r="H24" s="26"/>
      <c r="I24" s="5"/>
      <c r="J24" s="5"/>
      <c r="K24" s="5"/>
      <c r="L24" s="5"/>
      <c r="M24" s="5"/>
      <c r="N24" s="5"/>
      <c r="O24" s="5"/>
      <c r="P24" s="5"/>
    </row>
    <row r="25" spans="1:16" s="11" customFormat="1" ht="25.5" customHeight="1" x14ac:dyDescent="0.25">
      <c r="A25" s="201" t="s">
        <v>182</v>
      </c>
      <c r="B25" s="201" t="s">
        <v>183</v>
      </c>
      <c r="C25" s="211"/>
      <c r="D25" s="211"/>
      <c r="E25" s="25"/>
      <c r="F25" s="23"/>
      <c r="G25" s="9"/>
      <c r="H25" s="26"/>
      <c r="I25" s="5"/>
      <c r="J25" s="5"/>
      <c r="K25" s="5"/>
      <c r="L25" s="5"/>
      <c r="M25" s="5"/>
      <c r="N25" s="5"/>
      <c r="O25" s="5"/>
      <c r="P25" s="5"/>
    </row>
    <row r="26" spans="1:16" s="11" customFormat="1" ht="24.75" customHeight="1" x14ac:dyDescent="0.25">
      <c r="A26" s="206" t="s">
        <v>184</v>
      </c>
      <c r="B26" s="207" t="s">
        <v>48</v>
      </c>
      <c r="C26" s="192"/>
      <c r="D26" s="192"/>
      <c r="E26" s="14"/>
      <c r="G26" s="9"/>
      <c r="P26" s="5"/>
    </row>
    <row r="27" spans="1:16" s="11" customFormat="1" ht="28.5" customHeight="1" x14ac:dyDescent="0.25">
      <c r="A27" s="206" t="s">
        <v>39</v>
      </c>
      <c r="B27" s="206" t="s">
        <v>49</v>
      </c>
      <c r="C27" s="2"/>
      <c r="D27" s="2"/>
      <c r="E27" s="24"/>
      <c r="G27" s="9"/>
      <c r="H27" s="26"/>
      <c r="P27" s="5"/>
    </row>
    <row r="28" spans="1:16" s="11" customFormat="1" ht="28.5" customHeight="1" x14ac:dyDescent="0.25">
      <c r="A28" s="206" t="s">
        <v>41</v>
      </c>
      <c r="B28" s="206" t="s">
        <v>50</v>
      </c>
      <c r="C28" s="211"/>
      <c r="D28" s="211"/>
      <c r="E28" s="25"/>
      <c r="G28" s="9"/>
      <c r="H28" s="26"/>
      <c r="P28" s="5"/>
    </row>
    <row r="29" spans="1:16" s="11" customFormat="1" x14ac:dyDescent="0.25">
      <c r="A29" s="14"/>
      <c r="B29" s="27"/>
      <c r="C29" s="27"/>
      <c r="D29" s="27"/>
      <c r="E29" s="27"/>
      <c r="G29" s="9"/>
      <c r="L29" s="33"/>
      <c r="P29" s="5"/>
    </row>
    <row r="30" spans="1:16" s="11" customFormat="1" x14ac:dyDescent="0.25">
      <c r="A30" s="14"/>
      <c r="B30" s="25"/>
      <c r="C30" s="25"/>
      <c r="D30" s="25"/>
      <c r="E30" s="25"/>
      <c r="G30" s="9"/>
      <c r="P30" s="5"/>
    </row>
    <row r="31" spans="1:16" s="11" customFormat="1" x14ac:dyDescent="0.25">
      <c r="A31" s="14"/>
      <c r="B31" s="25"/>
      <c r="C31" s="25"/>
      <c r="D31" s="25"/>
      <c r="E31" s="25"/>
      <c r="G31" s="9"/>
      <c r="P31" s="5"/>
    </row>
    <row r="32" spans="1:16" s="11" customFormat="1" x14ac:dyDescent="0.25">
      <c r="A32" s="14"/>
      <c r="B32" s="25"/>
      <c r="C32" s="25"/>
      <c r="D32" s="25"/>
      <c r="E32" s="25"/>
      <c r="G32" s="9"/>
      <c r="P32" s="5"/>
    </row>
    <row r="33" spans="1:23" s="11" customFormat="1" ht="32.25" customHeight="1" x14ac:dyDescent="0.25">
      <c r="A33" s="14"/>
      <c r="B33" s="25"/>
      <c r="C33" s="25"/>
      <c r="D33" s="25"/>
      <c r="E33" s="25"/>
      <c r="G33" s="9"/>
      <c r="P33" s="5"/>
    </row>
    <row r="34" spans="1:23" s="11" customFormat="1" x14ac:dyDescent="0.25">
      <c r="A34" s="14"/>
      <c r="B34" s="27"/>
      <c r="C34" s="27"/>
      <c r="D34" s="27"/>
      <c r="E34" s="27"/>
      <c r="G34" s="9"/>
      <c r="N34" s="26"/>
      <c r="O34" s="34"/>
      <c r="P34" s="5"/>
    </row>
    <row r="35" spans="1:23" s="11" customFormat="1" x14ac:dyDescent="0.25">
      <c r="A35" s="14"/>
      <c r="B35" s="25"/>
      <c r="C35" s="25"/>
      <c r="D35" s="25"/>
      <c r="E35" s="25"/>
      <c r="G35" s="9"/>
      <c r="P35" s="5"/>
    </row>
    <row r="36" spans="1:23" s="11" customFormat="1" x14ac:dyDescent="0.25">
      <c r="A36" s="14"/>
      <c r="B36" s="25"/>
      <c r="C36" s="25"/>
      <c r="D36" s="25"/>
      <c r="E36" s="25"/>
      <c r="G36" s="9"/>
      <c r="P36" s="5"/>
    </row>
    <row r="37" spans="1:23" s="11" customFormat="1" x14ac:dyDescent="0.25">
      <c r="A37" s="14"/>
      <c r="B37" s="25"/>
      <c r="C37" s="25"/>
      <c r="D37" s="25"/>
      <c r="E37" s="25"/>
      <c r="G37" s="9"/>
      <c r="P37" s="5"/>
    </row>
    <row r="38" spans="1:23" s="11" customFormat="1" ht="33" customHeight="1" x14ac:dyDescent="0.25">
      <c r="A38" s="14"/>
      <c r="B38" s="25"/>
      <c r="C38" s="25"/>
      <c r="D38" s="25"/>
      <c r="E38" s="25"/>
      <c r="G38" s="9"/>
      <c r="P38" s="5"/>
    </row>
    <row r="39" spans="1:23" s="11" customFormat="1" ht="43.5" customHeight="1" x14ac:dyDescent="0.25">
      <c r="A39" s="14"/>
      <c r="B39" s="27"/>
      <c r="C39" s="27"/>
      <c r="D39" s="27"/>
      <c r="E39" s="27"/>
      <c r="G39" s="9"/>
      <c r="O39" s="33"/>
      <c r="P39" s="5"/>
    </row>
    <row r="40" spans="1:23" s="11" customFormat="1" x14ac:dyDescent="0.25">
      <c r="A40" s="14"/>
      <c r="B40" s="25"/>
      <c r="C40" s="25"/>
      <c r="D40" s="25"/>
      <c r="E40" s="25"/>
      <c r="F40" s="35"/>
      <c r="G40" s="9"/>
      <c r="P40" s="5"/>
    </row>
    <row r="41" spans="1:23" s="11" customFormat="1" x14ac:dyDescent="0.25">
      <c r="A41" s="14"/>
      <c r="B41" s="14"/>
      <c r="C41" s="14"/>
      <c r="D41" s="14"/>
      <c r="E41" s="14"/>
      <c r="F41" s="36"/>
      <c r="G41" s="9"/>
      <c r="H41" s="37"/>
      <c r="J41" s="26"/>
      <c r="K41" s="26"/>
      <c r="N41" s="9"/>
      <c r="P41" s="5"/>
    </row>
    <row r="42" spans="1:23" s="11" customFormat="1" ht="15" customHeight="1" x14ac:dyDescent="0.25">
      <c r="A42" s="14"/>
      <c r="B42" s="25"/>
      <c r="C42" s="25"/>
      <c r="D42" s="25"/>
      <c r="E42" s="25"/>
      <c r="F42" s="9"/>
      <c r="G42" s="9"/>
      <c r="H42" s="37"/>
      <c r="J42" s="26"/>
      <c r="K42" s="26"/>
      <c r="N42" s="9"/>
      <c r="P42" s="5"/>
    </row>
    <row r="43" spans="1:23" s="11" customFormat="1" ht="32.25" customHeight="1" x14ac:dyDescent="0.25">
      <c r="A43" s="32"/>
      <c r="B43" s="32"/>
      <c r="C43" s="32"/>
      <c r="D43" s="32"/>
      <c r="E43" s="32"/>
      <c r="F43" s="9"/>
      <c r="G43" s="9"/>
      <c r="H43" s="37"/>
      <c r="J43" s="26"/>
      <c r="K43" s="26"/>
      <c r="N43" s="9"/>
      <c r="P43" s="5"/>
    </row>
    <row r="44" spans="1:23" s="11" customFormat="1" ht="15" customHeight="1" x14ac:dyDescent="0.25">
      <c r="A44" s="15"/>
      <c r="B44" s="14"/>
      <c r="C44" s="14"/>
      <c r="D44" s="14"/>
      <c r="E44" s="14"/>
      <c r="F44" s="9"/>
      <c r="G44" s="9"/>
      <c r="H44" s="37"/>
      <c r="I44" s="9"/>
      <c r="J44" s="26"/>
      <c r="K44" s="26"/>
      <c r="N44" s="9"/>
      <c r="P44" s="5"/>
    </row>
    <row r="45" spans="1:23" s="11" customFormat="1" x14ac:dyDescent="0.25">
      <c r="A45" s="14"/>
      <c r="B45" s="14"/>
      <c r="C45" s="14"/>
      <c r="D45" s="14"/>
      <c r="E45" s="14"/>
      <c r="J45" s="26"/>
      <c r="K45" s="26"/>
      <c r="L45" s="26"/>
      <c r="M45" s="26"/>
      <c r="N45" s="26"/>
      <c r="O45" s="26"/>
      <c r="P45" s="5"/>
      <c r="Q45" s="13"/>
      <c r="R45" s="13"/>
      <c r="S45" s="13"/>
      <c r="T45" s="13"/>
      <c r="U45" s="13"/>
      <c r="V45" s="13"/>
      <c r="W45" s="13"/>
    </row>
    <row r="46" spans="1:23" s="11" customFormat="1" ht="26.25" customHeight="1" x14ac:dyDescent="0.25">
      <c r="A46" s="14"/>
      <c r="B46" s="14"/>
      <c r="C46" s="14"/>
      <c r="D46" s="14"/>
      <c r="E46" s="14"/>
      <c r="F46" s="14"/>
      <c r="G46" s="14"/>
      <c r="H46" s="38"/>
      <c r="I46" s="12"/>
      <c r="J46" s="5"/>
      <c r="K46" s="5"/>
      <c r="L46" s="5"/>
      <c r="M46" s="5"/>
      <c r="N46" s="5"/>
      <c r="O46" s="5"/>
      <c r="P46" s="5"/>
    </row>
    <row r="47" spans="1:23" s="11" customFormat="1" ht="22.5" customHeight="1" x14ac:dyDescent="0.25">
      <c r="A47" s="14"/>
      <c r="B47" s="14"/>
      <c r="C47" s="14"/>
      <c r="D47" s="14"/>
      <c r="E47" s="14"/>
      <c r="F47" s="14"/>
      <c r="G47" s="14"/>
      <c r="H47" s="38"/>
      <c r="I47" s="12"/>
      <c r="J47" s="5"/>
      <c r="K47" s="5"/>
      <c r="L47" s="5"/>
      <c r="M47" s="5"/>
      <c r="N47" s="5"/>
      <c r="O47" s="5"/>
      <c r="P47" s="5"/>
    </row>
    <row r="48" spans="1:23" s="11" customFormat="1" ht="21.75" customHeight="1" x14ac:dyDescent="0.25">
      <c r="A48" s="14"/>
      <c r="B48" s="14"/>
      <c r="C48" s="14"/>
      <c r="D48" s="14"/>
      <c r="E48" s="14"/>
      <c r="F48" s="14"/>
      <c r="G48" s="14"/>
      <c r="H48" s="38"/>
      <c r="I48" s="12"/>
      <c r="J48" s="5"/>
      <c r="K48" s="5"/>
      <c r="L48" s="5"/>
      <c r="M48" s="5"/>
      <c r="N48" s="5"/>
      <c r="O48" s="5"/>
      <c r="P48" s="5"/>
    </row>
    <row r="49" spans="1:16" s="11" customFormat="1" x14ac:dyDescent="0.25">
      <c r="A49" s="14"/>
      <c r="B49" s="14"/>
      <c r="C49" s="14"/>
      <c r="D49" s="14"/>
      <c r="E49" s="14"/>
      <c r="F49" s="14"/>
      <c r="G49" s="14"/>
      <c r="H49" s="38"/>
      <c r="I49" s="12"/>
      <c r="J49" s="5"/>
      <c r="K49" s="5"/>
      <c r="L49" s="9"/>
      <c r="M49" s="9"/>
      <c r="N49" s="9"/>
      <c r="O49" s="9"/>
      <c r="P49" s="5"/>
    </row>
    <row r="50" spans="1:16" s="11" customFormat="1" x14ac:dyDescent="0.25">
      <c r="A50" s="13"/>
      <c r="B50" s="13"/>
      <c r="C50" s="13"/>
      <c r="D50" s="13"/>
      <c r="E50" s="13"/>
      <c r="F50" s="13"/>
      <c r="G50" s="13"/>
      <c r="H50" s="38"/>
      <c r="I50" s="12"/>
      <c r="J50" s="5"/>
      <c r="K50" s="5"/>
      <c r="L50" s="9"/>
      <c r="M50" s="9"/>
      <c r="N50" s="9"/>
      <c r="O50" s="9"/>
      <c r="P50" s="5"/>
    </row>
    <row r="51" spans="1:16" s="11" customFormat="1" x14ac:dyDescent="0.25">
      <c r="A51" s="13"/>
      <c r="B51" s="13"/>
      <c r="C51" s="13"/>
      <c r="D51" s="13"/>
      <c r="E51" s="13"/>
      <c r="F51" s="13"/>
      <c r="G51" s="13"/>
      <c r="H51" s="38"/>
      <c r="I51" s="12"/>
      <c r="J51" s="5"/>
      <c r="K51" s="5"/>
      <c r="L51" s="9"/>
      <c r="M51" s="9"/>
      <c r="N51" s="9"/>
      <c r="O51" s="9"/>
      <c r="P51" s="5"/>
    </row>
    <row r="52" spans="1:16" s="11" customFormat="1" x14ac:dyDescent="0.25">
      <c r="H52" s="16"/>
      <c r="I52" s="12"/>
      <c r="J52" s="5"/>
      <c r="K52" s="5"/>
      <c r="L52" s="9"/>
      <c r="M52" s="9"/>
      <c r="N52" s="9"/>
      <c r="O52" s="9"/>
      <c r="P52" s="5"/>
    </row>
    <row r="53" spans="1:16" s="11" customFormat="1" x14ac:dyDescent="0.25">
      <c r="H53" s="17"/>
      <c r="I53" s="12"/>
      <c r="J53" s="5"/>
      <c r="K53" s="5"/>
      <c r="L53" s="9"/>
      <c r="M53" s="9"/>
      <c r="N53" s="9"/>
      <c r="O53" s="9"/>
      <c r="P53" s="5"/>
    </row>
    <row r="54" spans="1:16" s="11" customFormat="1" x14ac:dyDescent="0.25">
      <c r="H54" s="16"/>
      <c r="I54" s="12"/>
      <c r="J54" s="5"/>
      <c r="K54" s="5"/>
      <c r="L54" s="9"/>
      <c r="M54" s="9"/>
      <c r="N54" s="9"/>
      <c r="O54" s="9"/>
      <c r="P54" s="5"/>
    </row>
    <row r="55" spans="1:16" x14ac:dyDescent="0.25">
      <c r="A55" s="6"/>
      <c r="B55" s="6"/>
      <c r="C55" s="6"/>
      <c r="D55" s="6"/>
      <c r="E55" s="6"/>
      <c r="F55" s="6"/>
      <c r="G55" s="6"/>
      <c r="H55" s="7"/>
      <c r="I55" s="8"/>
      <c r="J55" s="5"/>
      <c r="K55" s="5"/>
      <c r="L55" s="9"/>
      <c r="M55" s="9"/>
      <c r="N55" s="9"/>
      <c r="O55" s="9"/>
      <c r="P55" s="5"/>
    </row>
    <row r="56" spans="1:16" x14ac:dyDescent="0.25">
      <c r="A56" s="6"/>
      <c r="B56" s="6"/>
      <c r="C56" s="6"/>
      <c r="D56" s="6"/>
      <c r="E56" s="6"/>
      <c r="F56" s="6"/>
      <c r="G56" s="6"/>
      <c r="H56" s="7"/>
      <c r="I56" s="8"/>
      <c r="J56" s="5"/>
      <c r="K56" s="5"/>
      <c r="L56" s="9"/>
      <c r="M56" s="9"/>
      <c r="N56" s="9"/>
      <c r="O56" s="9"/>
      <c r="P56" s="5"/>
    </row>
    <row r="57" spans="1:16" x14ac:dyDescent="0.25">
      <c r="A57" s="6"/>
      <c r="B57" s="6"/>
      <c r="C57" s="6"/>
      <c r="D57" s="6"/>
      <c r="E57" s="6"/>
      <c r="F57" s="6"/>
      <c r="G57" s="6"/>
      <c r="H57" s="7"/>
      <c r="I57" s="8"/>
      <c r="J57" s="5"/>
      <c r="K57" s="5"/>
      <c r="L57" s="9"/>
      <c r="M57" s="9"/>
      <c r="N57" s="9"/>
      <c r="O57" s="9"/>
      <c r="P57" s="5"/>
    </row>
    <row r="58" spans="1:16" x14ac:dyDescent="0.25">
      <c r="A58" s="6"/>
      <c r="B58" s="6"/>
      <c r="C58" s="6"/>
      <c r="D58" s="6"/>
      <c r="E58" s="6"/>
      <c r="F58" s="6"/>
      <c r="G58" s="6"/>
      <c r="H58" s="7"/>
      <c r="I58" s="8"/>
      <c r="J58" s="5"/>
      <c r="K58" s="5"/>
      <c r="L58" s="9"/>
      <c r="M58" s="9"/>
      <c r="N58" s="9"/>
      <c r="O58" s="9"/>
      <c r="P58" s="5"/>
    </row>
    <row r="59" spans="1:16" x14ac:dyDescent="0.25">
      <c r="A59" s="6"/>
      <c r="B59" s="6"/>
      <c r="C59" s="6"/>
      <c r="D59" s="6"/>
      <c r="E59" s="6"/>
      <c r="F59" s="6"/>
      <c r="G59" s="6"/>
      <c r="H59" s="7"/>
      <c r="I59" s="8"/>
      <c r="J59" s="5"/>
      <c r="K59" s="5"/>
      <c r="L59" s="9"/>
      <c r="M59" s="9"/>
      <c r="N59" s="9"/>
      <c r="O59" s="9"/>
      <c r="P59" s="5"/>
    </row>
    <row r="60" spans="1:16" x14ac:dyDescent="0.25">
      <c r="A60" s="6"/>
      <c r="B60" s="6"/>
      <c r="C60" s="6"/>
      <c r="D60" s="6"/>
      <c r="E60" s="6"/>
      <c r="F60" s="6"/>
      <c r="G60" s="6"/>
      <c r="H60" s="7"/>
      <c r="I60" s="8"/>
      <c r="J60" s="5"/>
      <c r="K60" s="5"/>
      <c r="L60" s="9"/>
      <c r="M60" s="9"/>
      <c r="N60" s="9"/>
      <c r="O60" s="9"/>
      <c r="P60" s="5"/>
    </row>
    <row r="61" spans="1:16" x14ac:dyDescent="0.25">
      <c r="A61" s="6"/>
      <c r="B61" s="6"/>
      <c r="C61" s="6"/>
      <c r="D61" s="6"/>
      <c r="E61" s="6"/>
      <c r="F61" s="6"/>
      <c r="G61" s="6"/>
      <c r="H61" s="7"/>
      <c r="I61" s="8"/>
      <c r="J61" s="5"/>
      <c r="K61" s="5"/>
      <c r="L61" s="9"/>
      <c r="M61" s="9"/>
      <c r="N61" s="9"/>
      <c r="O61" s="9"/>
      <c r="P61" s="5"/>
    </row>
    <row r="62" spans="1:16" x14ac:dyDescent="0.25">
      <c r="A62" s="6"/>
      <c r="B62" s="6"/>
      <c r="C62" s="6"/>
      <c r="D62" s="6"/>
      <c r="E62" s="6"/>
      <c r="F62" s="6"/>
      <c r="G62" s="6"/>
      <c r="H62" s="7"/>
      <c r="I62" s="8"/>
      <c r="J62" s="5"/>
      <c r="K62" s="5"/>
      <c r="L62" s="9"/>
      <c r="M62" s="9"/>
      <c r="N62" s="9"/>
      <c r="O62" s="9"/>
      <c r="P62" s="5"/>
    </row>
    <row r="63" spans="1:16" x14ac:dyDescent="0.25">
      <c r="A63" s="6"/>
      <c r="B63" s="6"/>
      <c r="C63" s="6"/>
      <c r="D63" s="6"/>
      <c r="E63" s="6"/>
      <c r="F63" s="6"/>
      <c r="G63" s="6"/>
      <c r="H63" s="7"/>
      <c r="I63" s="8"/>
      <c r="J63" s="5"/>
      <c r="K63" s="5"/>
      <c r="L63" s="9"/>
      <c r="M63" s="9"/>
      <c r="N63" s="9"/>
      <c r="O63" s="9"/>
      <c r="P63" s="5"/>
    </row>
    <row r="64" spans="1:16" x14ac:dyDescent="0.25">
      <c r="A64" s="6"/>
      <c r="B64" s="6"/>
      <c r="C64" s="6"/>
      <c r="D64" s="6"/>
      <c r="E64" s="6"/>
      <c r="F64" s="6"/>
      <c r="G64" s="6"/>
      <c r="H64" s="7"/>
      <c r="I64" s="8"/>
      <c r="J64" s="5"/>
      <c r="K64" s="5"/>
      <c r="L64" s="9"/>
      <c r="M64" s="9"/>
      <c r="N64" s="9"/>
      <c r="O64" s="9"/>
      <c r="P64" s="5"/>
    </row>
    <row r="65" spans="1:16" x14ac:dyDescent="0.25">
      <c r="A65" s="6"/>
      <c r="B65" s="6"/>
      <c r="C65" s="6"/>
      <c r="D65" s="6"/>
      <c r="E65" s="6"/>
      <c r="F65" s="6"/>
      <c r="G65" s="6"/>
      <c r="H65" s="7"/>
      <c r="I65" s="8"/>
      <c r="J65" s="5"/>
      <c r="K65" s="5"/>
      <c r="L65" s="9"/>
      <c r="M65" s="9"/>
      <c r="N65" s="9"/>
      <c r="O65" s="9"/>
      <c r="P65" s="5"/>
    </row>
    <row r="66" spans="1:16" x14ac:dyDescent="0.25">
      <c r="A66" s="6"/>
      <c r="B66" s="6"/>
      <c r="C66" s="6"/>
      <c r="D66" s="6"/>
      <c r="E66" s="6"/>
      <c r="F66" s="6"/>
      <c r="G66" s="6"/>
      <c r="H66" s="7"/>
      <c r="I66" s="8"/>
      <c r="J66" s="5"/>
      <c r="K66" s="5"/>
      <c r="L66" s="9"/>
      <c r="M66" s="9"/>
      <c r="N66" s="9"/>
      <c r="O66" s="9"/>
      <c r="P66" s="5"/>
    </row>
  </sheetData>
  <phoneticPr fontId="9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6"/>
  <sheetViews>
    <sheetView topLeftCell="A2" workbookViewId="0">
      <selection activeCell="S8" sqref="S8:U24"/>
    </sheetView>
  </sheetViews>
  <sheetFormatPr defaultColWidth="1.140625" defaultRowHeight="15" x14ac:dyDescent="0.25"/>
  <cols>
    <col min="1" max="1" width="14.28515625" style="214" customWidth="1"/>
    <col min="2" max="2" width="33.85546875" style="214" customWidth="1"/>
    <col min="3" max="3" width="8.140625" style="214" customWidth="1"/>
    <col min="4" max="4" width="8.7109375" style="214" customWidth="1"/>
    <col min="5" max="7" width="9.5703125" style="214" customWidth="1"/>
    <col min="8" max="8" width="7.140625" style="214" customWidth="1"/>
    <col min="9" max="9" width="7.85546875" style="214" customWidth="1"/>
    <col min="10" max="10" width="9.5703125" style="261" customWidth="1"/>
    <col min="11" max="12" width="5.85546875" style="261" customWidth="1"/>
    <col min="13" max="13" width="5.85546875" style="262" customWidth="1"/>
    <col min="14" max="14" width="8.140625" style="261" customWidth="1"/>
    <col min="15" max="16" width="5.85546875" style="261" customWidth="1"/>
    <col min="17" max="17" width="5.85546875" style="262" customWidth="1"/>
    <col min="18" max="18" width="8.28515625" style="214" bestFit="1" customWidth="1"/>
    <col min="19" max="22" width="10.7109375" style="214" customWidth="1"/>
    <col min="23" max="25" width="1.140625" style="214" hidden="1" customWidth="1"/>
    <col min="26" max="16384" width="1.140625" style="214"/>
  </cols>
  <sheetData>
    <row r="1" spans="1:22" ht="24" customHeight="1" x14ac:dyDescent="0.3">
      <c r="A1" s="277" t="s">
        <v>240</v>
      </c>
      <c r="J1" s="262"/>
      <c r="K1" s="262"/>
      <c r="L1" s="262"/>
      <c r="N1" s="262"/>
      <c r="O1" s="262"/>
      <c r="P1" s="262"/>
    </row>
    <row r="2" spans="1:22" ht="31.5" customHeight="1" x14ac:dyDescent="0.4">
      <c r="A2" s="564" t="s">
        <v>0</v>
      </c>
      <c r="B2" s="565" t="s">
        <v>144</v>
      </c>
      <c r="C2" s="566" t="s">
        <v>305</v>
      </c>
      <c r="D2" s="566"/>
      <c r="E2" s="567" t="s">
        <v>145</v>
      </c>
      <c r="F2" s="568"/>
      <c r="G2" s="568"/>
      <c r="H2" s="568"/>
      <c r="I2" s="569"/>
      <c r="J2" s="570" t="s">
        <v>146</v>
      </c>
      <c r="K2" s="570"/>
      <c r="L2" s="570"/>
      <c r="M2" s="570"/>
      <c r="N2" s="570"/>
      <c r="O2" s="570"/>
      <c r="P2" s="570"/>
      <c r="Q2" s="570"/>
      <c r="S2" s="493"/>
    </row>
    <row r="3" spans="1:22" ht="48.75" customHeight="1" x14ac:dyDescent="0.25">
      <c r="A3" s="564"/>
      <c r="B3" s="565"/>
      <c r="C3" s="566"/>
      <c r="D3" s="566"/>
      <c r="E3" s="571" t="s">
        <v>147</v>
      </c>
      <c r="F3" s="574" t="s">
        <v>148</v>
      </c>
      <c r="G3" s="567" t="s">
        <v>149</v>
      </c>
      <c r="H3" s="568"/>
      <c r="I3" s="569"/>
      <c r="J3" s="577" t="s">
        <v>150</v>
      </c>
      <c r="K3" s="578"/>
      <c r="L3" s="578"/>
      <c r="M3" s="579"/>
      <c r="N3" s="579"/>
      <c r="O3" s="579"/>
      <c r="P3" s="579"/>
      <c r="Q3" s="580"/>
    </row>
    <row r="4" spans="1:22" ht="54.75" customHeight="1" x14ac:dyDescent="0.25">
      <c r="A4" s="564"/>
      <c r="B4" s="565"/>
      <c r="C4" s="566"/>
      <c r="D4" s="566"/>
      <c r="E4" s="572"/>
      <c r="F4" s="575"/>
      <c r="G4" s="583" t="s">
        <v>152</v>
      </c>
      <c r="H4" s="586" t="s">
        <v>155</v>
      </c>
      <c r="I4" s="589" t="s">
        <v>156</v>
      </c>
      <c r="J4" s="577" t="s">
        <v>301</v>
      </c>
      <c r="K4" s="578"/>
      <c r="L4" s="578"/>
      <c r="M4" s="606"/>
      <c r="N4" s="592" t="s">
        <v>302</v>
      </c>
      <c r="O4" s="592"/>
      <c r="P4" s="592"/>
      <c r="Q4" s="593"/>
    </row>
    <row r="5" spans="1:22" ht="24.75" customHeight="1" x14ac:dyDescent="0.25">
      <c r="A5" s="564"/>
      <c r="B5" s="565"/>
      <c r="C5" s="566"/>
      <c r="D5" s="566"/>
      <c r="E5" s="572"/>
      <c r="F5" s="575"/>
      <c r="G5" s="584"/>
      <c r="H5" s="587"/>
      <c r="I5" s="590"/>
      <c r="J5" s="599" t="s">
        <v>158</v>
      </c>
      <c r="K5" s="607" t="s">
        <v>298</v>
      </c>
      <c r="L5" s="607" t="s">
        <v>299</v>
      </c>
      <c r="M5" s="600" t="s">
        <v>300</v>
      </c>
      <c r="N5" s="599" t="s">
        <v>158</v>
      </c>
      <c r="O5" s="607" t="s">
        <v>298</v>
      </c>
      <c r="P5" s="607" t="s">
        <v>299</v>
      </c>
      <c r="Q5" s="601" t="s">
        <v>300</v>
      </c>
    </row>
    <row r="6" spans="1:22" ht="21" customHeight="1" x14ac:dyDescent="0.25">
      <c r="A6" s="564"/>
      <c r="B6" s="565"/>
      <c r="C6" s="566"/>
      <c r="D6" s="566"/>
      <c r="E6" s="572"/>
      <c r="F6" s="575"/>
      <c r="G6" s="584"/>
      <c r="H6" s="587"/>
      <c r="I6" s="590"/>
      <c r="J6" s="599"/>
      <c r="K6" s="608"/>
      <c r="L6" s="608"/>
      <c r="M6" s="600"/>
      <c r="N6" s="599"/>
      <c r="O6" s="608"/>
      <c r="P6" s="608"/>
      <c r="Q6" s="601"/>
    </row>
    <row r="7" spans="1:22" ht="99" customHeight="1" x14ac:dyDescent="0.25">
      <c r="A7" s="564"/>
      <c r="B7" s="565"/>
      <c r="C7" s="491" t="s">
        <v>306</v>
      </c>
      <c r="D7" s="216" t="s">
        <v>307</v>
      </c>
      <c r="E7" s="573"/>
      <c r="F7" s="576"/>
      <c r="G7" s="585"/>
      <c r="H7" s="588"/>
      <c r="I7" s="591"/>
      <c r="J7" s="599"/>
      <c r="K7" s="609"/>
      <c r="L7" s="609"/>
      <c r="M7" s="600"/>
      <c r="N7" s="599"/>
      <c r="O7" s="609"/>
      <c r="P7" s="609"/>
      <c r="Q7" s="601"/>
    </row>
    <row r="8" spans="1:22" s="220" customFormat="1" ht="21" x14ac:dyDescent="0.35">
      <c r="A8" s="299" t="s">
        <v>249</v>
      </c>
      <c r="B8" s="300" t="s">
        <v>250</v>
      </c>
      <c r="C8" s="413" t="s">
        <v>120</v>
      </c>
      <c r="D8" s="335">
        <v>2</v>
      </c>
      <c r="E8" s="329">
        <v>72</v>
      </c>
      <c r="F8" s="329">
        <v>0</v>
      </c>
      <c r="G8" s="329">
        <v>72</v>
      </c>
      <c r="H8" s="329">
        <v>6</v>
      </c>
      <c r="I8" s="336"/>
      <c r="J8" s="337">
        <v>32</v>
      </c>
      <c r="K8" s="337"/>
      <c r="L8" s="337"/>
      <c r="M8" s="408"/>
      <c r="N8" s="406">
        <v>34</v>
      </c>
      <c r="O8" s="340"/>
      <c r="P8" s="340"/>
      <c r="Q8" s="418">
        <v>6</v>
      </c>
      <c r="R8" s="221">
        <f>SUM(J8+N8)</f>
        <v>66</v>
      </c>
      <c r="S8" s="219">
        <v>66</v>
      </c>
      <c r="T8" s="227"/>
      <c r="U8" s="228">
        <v>6</v>
      </c>
      <c r="V8" s="227" t="e">
        <f>#REF!+#REF!</f>
        <v>#REF!</v>
      </c>
    </row>
    <row r="9" spans="1:22" s="221" customFormat="1" ht="21" x14ac:dyDescent="0.35">
      <c r="A9" s="301" t="s">
        <v>251</v>
      </c>
      <c r="B9" s="302" t="s">
        <v>239</v>
      </c>
      <c r="C9" s="338" t="s">
        <v>308</v>
      </c>
      <c r="D9" s="338">
        <v>2</v>
      </c>
      <c r="E9" s="329">
        <v>108</v>
      </c>
      <c r="F9" s="329">
        <v>0</v>
      </c>
      <c r="G9" s="329">
        <v>108</v>
      </c>
      <c r="H9" s="329">
        <v>2</v>
      </c>
      <c r="I9" s="336"/>
      <c r="J9" s="337">
        <v>46</v>
      </c>
      <c r="K9" s="337"/>
      <c r="L9" s="337"/>
      <c r="M9" s="408"/>
      <c r="N9" s="339">
        <v>62</v>
      </c>
      <c r="O9" s="340"/>
      <c r="P9" s="340"/>
      <c r="Q9" s="418"/>
      <c r="R9" s="221">
        <f t="shared" ref="R9:R26" si="0">SUM(J9+N9)</f>
        <v>108</v>
      </c>
      <c r="S9" s="219">
        <v>108</v>
      </c>
      <c r="T9" s="227"/>
      <c r="U9" s="228"/>
      <c r="V9" s="227" t="e">
        <f>#REF!+#REF!</f>
        <v>#REF!</v>
      </c>
    </row>
    <row r="10" spans="1:22" s="221" customFormat="1" ht="21" x14ac:dyDescent="0.35">
      <c r="A10" s="301" t="s">
        <v>252</v>
      </c>
      <c r="B10" s="302" t="s">
        <v>8</v>
      </c>
      <c r="C10" s="338" t="s">
        <v>308</v>
      </c>
      <c r="D10" s="338">
        <v>2</v>
      </c>
      <c r="E10" s="329">
        <v>136</v>
      </c>
      <c r="F10" s="329">
        <v>0</v>
      </c>
      <c r="G10" s="329">
        <v>136</v>
      </c>
      <c r="H10" s="329">
        <v>2</v>
      </c>
      <c r="I10" s="336"/>
      <c r="J10" s="337">
        <v>62</v>
      </c>
      <c r="K10" s="337"/>
      <c r="L10" s="337"/>
      <c r="M10" s="408"/>
      <c r="N10" s="339">
        <v>74</v>
      </c>
      <c r="O10" s="340"/>
      <c r="P10" s="340"/>
      <c r="Q10" s="418"/>
      <c r="R10" s="221">
        <f t="shared" si="0"/>
        <v>136</v>
      </c>
      <c r="S10" s="219">
        <v>136</v>
      </c>
      <c r="T10" s="227"/>
      <c r="U10" s="228"/>
      <c r="V10" s="227" t="e">
        <f>#REF!+#REF!</f>
        <v>#REF!</v>
      </c>
    </row>
    <row r="11" spans="1:22" s="221" customFormat="1" ht="21" x14ac:dyDescent="0.35">
      <c r="A11" s="301" t="s">
        <v>257</v>
      </c>
      <c r="B11" s="302" t="s">
        <v>5</v>
      </c>
      <c r="C11" s="338" t="s">
        <v>308</v>
      </c>
      <c r="D11" s="338">
        <v>2</v>
      </c>
      <c r="E11" s="329">
        <v>72</v>
      </c>
      <c r="F11" s="329">
        <v>0</v>
      </c>
      <c r="G11" s="329">
        <v>72</v>
      </c>
      <c r="H11" s="329">
        <v>2</v>
      </c>
      <c r="I11" s="336"/>
      <c r="J11" s="337">
        <v>32</v>
      </c>
      <c r="K11" s="337"/>
      <c r="L11" s="337"/>
      <c r="M11" s="408"/>
      <c r="N11" s="339">
        <v>40</v>
      </c>
      <c r="O11" s="340"/>
      <c r="P11" s="340"/>
      <c r="Q11" s="418"/>
      <c r="R11" s="221">
        <f t="shared" si="0"/>
        <v>72</v>
      </c>
      <c r="S11" s="219">
        <v>72</v>
      </c>
      <c r="T11" s="227"/>
      <c r="U11" s="228"/>
      <c r="V11" s="227" t="e">
        <f>#REF!+#REF!</f>
        <v>#REF!</v>
      </c>
    </row>
    <row r="12" spans="1:22" s="221" customFormat="1" ht="21" x14ac:dyDescent="0.35">
      <c r="A12" s="301" t="s">
        <v>258</v>
      </c>
      <c r="B12" s="302" t="s">
        <v>164</v>
      </c>
      <c r="C12" s="413" t="s">
        <v>309</v>
      </c>
      <c r="D12" s="414" t="s">
        <v>310</v>
      </c>
      <c r="E12" s="329">
        <v>340</v>
      </c>
      <c r="F12" s="329">
        <v>0</v>
      </c>
      <c r="G12" s="329">
        <v>340</v>
      </c>
      <c r="H12" s="329">
        <v>6</v>
      </c>
      <c r="I12" s="336"/>
      <c r="J12" s="337">
        <v>96</v>
      </c>
      <c r="K12" s="337"/>
      <c r="L12" s="337"/>
      <c r="M12" s="408"/>
      <c r="N12" s="339">
        <v>82</v>
      </c>
      <c r="O12" s="340"/>
      <c r="P12" s="340"/>
      <c r="Q12" s="418"/>
      <c r="R12" s="221">
        <f t="shared" si="0"/>
        <v>178</v>
      </c>
      <c r="S12" s="219">
        <v>178</v>
      </c>
      <c r="T12" s="227"/>
      <c r="U12" s="228"/>
      <c r="V12" s="227" t="e">
        <f>#REF!+#REF!</f>
        <v>#REF!</v>
      </c>
    </row>
    <row r="13" spans="1:22" s="221" customFormat="1" ht="21" x14ac:dyDescent="0.35">
      <c r="A13" s="301" t="s">
        <v>259</v>
      </c>
      <c r="B13" s="302" t="s">
        <v>14</v>
      </c>
      <c r="C13" s="338" t="s">
        <v>308</v>
      </c>
      <c r="D13" s="338">
        <v>2</v>
      </c>
      <c r="E13" s="329">
        <v>108</v>
      </c>
      <c r="F13" s="329">
        <v>0</v>
      </c>
      <c r="G13" s="329">
        <v>108</v>
      </c>
      <c r="H13" s="329">
        <v>2</v>
      </c>
      <c r="I13" s="336"/>
      <c r="J13" s="337">
        <v>46</v>
      </c>
      <c r="K13" s="337"/>
      <c r="L13" s="337"/>
      <c r="M13" s="408"/>
      <c r="N13" s="339">
        <v>62</v>
      </c>
      <c r="O13" s="340"/>
      <c r="P13" s="340"/>
      <c r="Q13" s="418"/>
      <c r="R13" s="221">
        <f t="shared" si="0"/>
        <v>108</v>
      </c>
      <c r="S13" s="219">
        <v>108</v>
      </c>
      <c r="T13" s="227"/>
      <c r="U13" s="228"/>
      <c r="V13" s="227" t="e">
        <f>#REF!+#REF!</f>
        <v>#REF!</v>
      </c>
    </row>
    <row r="14" spans="1:22" s="221" customFormat="1" ht="21" x14ac:dyDescent="0.35">
      <c r="A14" s="301" t="s">
        <v>260</v>
      </c>
      <c r="B14" s="303" t="s">
        <v>10</v>
      </c>
      <c r="C14" s="338" t="s">
        <v>311</v>
      </c>
      <c r="D14" s="338" t="s">
        <v>312</v>
      </c>
      <c r="E14" s="329">
        <v>72</v>
      </c>
      <c r="F14" s="329">
        <v>0</v>
      </c>
      <c r="G14" s="329">
        <v>72</v>
      </c>
      <c r="H14" s="329">
        <v>2</v>
      </c>
      <c r="I14" s="336"/>
      <c r="J14" s="337">
        <v>32</v>
      </c>
      <c r="K14" s="337"/>
      <c r="L14" s="337"/>
      <c r="M14" s="408"/>
      <c r="N14" s="339">
        <v>40</v>
      </c>
      <c r="O14" s="340"/>
      <c r="P14" s="340"/>
      <c r="Q14" s="418"/>
      <c r="R14" s="221">
        <f t="shared" si="0"/>
        <v>72</v>
      </c>
      <c r="S14" s="219">
        <v>72</v>
      </c>
      <c r="T14" s="227"/>
      <c r="U14" s="228"/>
      <c r="V14" s="227" t="e">
        <f>#REF!+#REF!</f>
        <v>#REF!</v>
      </c>
    </row>
    <row r="15" spans="1:22" s="221" customFormat="1" ht="40.5" x14ac:dyDescent="0.35">
      <c r="A15" s="301" t="s">
        <v>261</v>
      </c>
      <c r="B15" s="302" t="s">
        <v>291</v>
      </c>
      <c r="C15" s="338" t="s">
        <v>308</v>
      </c>
      <c r="D15" s="338">
        <v>2</v>
      </c>
      <c r="E15" s="329">
        <v>68</v>
      </c>
      <c r="F15" s="329">
        <v>0</v>
      </c>
      <c r="G15" s="329">
        <v>68</v>
      </c>
      <c r="H15" s="329">
        <v>2</v>
      </c>
      <c r="I15" s="336"/>
      <c r="J15" s="337">
        <v>30</v>
      </c>
      <c r="K15" s="337"/>
      <c r="L15" s="337"/>
      <c r="M15" s="408"/>
      <c r="N15" s="339">
        <v>38</v>
      </c>
      <c r="O15" s="340"/>
      <c r="P15" s="340"/>
      <c r="Q15" s="418"/>
      <c r="R15" s="221">
        <f t="shared" si="0"/>
        <v>68</v>
      </c>
      <c r="S15" s="219">
        <v>68</v>
      </c>
      <c r="T15" s="227"/>
      <c r="U15" s="228"/>
      <c r="V15" s="227" t="e">
        <f>#REF!+#REF!</f>
        <v>#REF!</v>
      </c>
    </row>
    <row r="16" spans="1:22" s="221" customFormat="1" ht="21" x14ac:dyDescent="0.35">
      <c r="A16" s="301" t="s">
        <v>262</v>
      </c>
      <c r="B16" s="302" t="s">
        <v>16</v>
      </c>
      <c r="C16" s="413" t="s">
        <v>120</v>
      </c>
      <c r="D16" s="338">
        <v>2</v>
      </c>
      <c r="E16" s="329">
        <v>180</v>
      </c>
      <c r="F16" s="329">
        <v>0</v>
      </c>
      <c r="G16" s="329">
        <v>180</v>
      </c>
      <c r="H16" s="329">
        <v>6</v>
      </c>
      <c r="I16" s="336"/>
      <c r="J16" s="337">
        <v>80</v>
      </c>
      <c r="K16" s="337"/>
      <c r="L16" s="337"/>
      <c r="M16" s="408"/>
      <c r="N16" s="406">
        <v>94</v>
      </c>
      <c r="O16" s="340"/>
      <c r="P16" s="340"/>
      <c r="Q16" s="418">
        <v>6</v>
      </c>
      <c r="R16" s="221">
        <f t="shared" si="0"/>
        <v>174</v>
      </c>
      <c r="S16" s="219">
        <v>174</v>
      </c>
      <c r="T16" s="227"/>
      <c r="U16" s="228">
        <v>6</v>
      </c>
      <c r="V16" s="227" t="e">
        <f>#REF!+#REF!</f>
        <v>#REF!</v>
      </c>
    </row>
    <row r="17" spans="1:45" s="221" customFormat="1" ht="21" x14ac:dyDescent="0.35">
      <c r="A17" s="301" t="s">
        <v>263</v>
      </c>
      <c r="B17" s="302" t="s">
        <v>18</v>
      </c>
      <c r="C17" s="338" t="s">
        <v>308</v>
      </c>
      <c r="D17" s="338">
        <v>2</v>
      </c>
      <c r="E17" s="329">
        <v>72</v>
      </c>
      <c r="F17" s="329">
        <v>0</v>
      </c>
      <c r="G17" s="329">
        <v>72</v>
      </c>
      <c r="H17" s="329">
        <v>2</v>
      </c>
      <c r="I17" s="336"/>
      <c r="J17" s="337">
        <v>32</v>
      </c>
      <c r="K17" s="337"/>
      <c r="L17" s="337"/>
      <c r="M17" s="408"/>
      <c r="N17" s="339">
        <v>40</v>
      </c>
      <c r="O17" s="329"/>
      <c r="P17" s="337"/>
      <c r="Q17" s="418"/>
      <c r="R17" s="221">
        <f t="shared" si="0"/>
        <v>72</v>
      </c>
      <c r="S17" s="219">
        <v>72</v>
      </c>
      <c r="T17" s="227"/>
      <c r="U17" s="228"/>
      <c r="V17" s="227" t="e">
        <f>#REF!+#REF!</f>
        <v>#REF!</v>
      </c>
    </row>
    <row r="18" spans="1:45" s="221" customFormat="1" ht="21" x14ac:dyDescent="0.35">
      <c r="A18" s="301"/>
      <c r="B18" s="302" t="s">
        <v>227</v>
      </c>
      <c r="C18" s="338"/>
      <c r="D18" s="338"/>
      <c r="E18" s="329">
        <v>32</v>
      </c>
      <c r="F18" s="329">
        <v>32</v>
      </c>
      <c r="G18" s="305">
        <v>0</v>
      </c>
      <c r="H18" s="329"/>
      <c r="I18" s="336"/>
      <c r="J18" s="337">
        <v>10</v>
      </c>
      <c r="K18" s="337"/>
      <c r="L18" s="337"/>
      <c r="M18" s="408"/>
      <c r="N18" s="337">
        <v>22</v>
      </c>
      <c r="O18" s="340"/>
      <c r="P18" s="340"/>
      <c r="Q18" s="418"/>
      <c r="R18" s="221">
        <f t="shared" si="0"/>
        <v>32</v>
      </c>
      <c r="S18" s="219">
        <v>32</v>
      </c>
      <c r="T18" s="227"/>
      <c r="U18" s="228"/>
      <c r="V18" s="227" t="e">
        <f>#REF!+#REF!</f>
        <v>#REF!</v>
      </c>
    </row>
    <row r="19" spans="1:45" s="221" customFormat="1" ht="60.75" x14ac:dyDescent="0.35">
      <c r="A19" s="301" t="s">
        <v>271</v>
      </c>
      <c r="B19" s="302" t="s">
        <v>315</v>
      </c>
      <c r="C19" s="338" t="s">
        <v>308</v>
      </c>
      <c r="D19" s="338">
        <v>3</v>
      </c>
      <c r="E19" s="329">
        <v>72</v>
      </c>
      <c r="F19" s="329"/>
      <c r="G19" s="329">
        <v>72</v>
      </c>
      <c r="H19" s="329">
        <v>2</v>
      </c>
      <c r="I19" s="336"/>
      <c r="J19" s="337"/>
      <c r="K19" s="337"/>
      <c r="L19" s="337"/>
      <c r="M19" s="408"/>
      <c r="N19" s="337">
        <v>36</v>
      </c>
      <c r="O19" s="340"/>
      <c r="P19" s="340"/>
      <c r="Q19" s="418"/>
      <c r="R19" s="221">
        <f t="shared" si="0"/>
        <v>36</v>
      </c>
      <c r="S19" s="494">
        <v>36</v>
      </c>
      <c r="T19" s="227"/>
      <c r="U19" s="228"/>
      <c r="V19" s="227" t="e">
        <f>#REF!+#REF!</f>
        <v>#REF!</v>
      </c>
    </row>
    <row r="20" spans="1:45" s="221" customFormat="1" ht="48" customHeight="1" x14ac:dyDescent="0.35">
      <c r="A20" s="150" t="s">
        <v>42</v>
      </c>
      <c r="B20" s="157" t="s">
        <v>275</v>
      </c>
      <c r="C20" s="338" t="s">
        <v>308</v>
      </c>
      <c r="D20" s="148">
        <v>1</v>
      </c>
      <c r="E20" s="417">
        <v>42</v>
      </c>
      <c r="F20" s="417">
        <v>6</v>
      </c>
      <c r="G20" s="417">
        <f>E20-F20</f>
        <v>36</v>
      </c>
      <c r="H20" s="417">
        <v>2</v>
      </c>
      <c r="I20" s="424"/>
      <c r="J20" s="339">
        <v>36</v>
      </c>
      <c r="K20" s="337">
        <v>6</v>
      </c>
      <c r="L20" s="337"/>
      <c r="M20" s="425"/>
      <c r="N20" s="337"/>
      <c r="O20" s="340"/>
      <c r="P20" s="340"/>
      <c r="Q20" s="418"/>
      <c r="R20" s="221">
        <f t="shared" si="0"/>
        <v>36</v>
      </c>
      <c r="S20" s="225">
        <v>36</v>
      </c>
      <c r="T20" s="227"/>
      <c r="U20" s="228"/>
      <c r="V20" s="227" t="e">
        <f>#REF!+#REF!</f>
        <v>#REF!</v>
      </c>
    </row>
    <row r="21" spans="1:45" s="221" customFormat="1" ht="40.5" x14ac:dyDescent="0.35">
      <c r="A21" s="150" t="s">
        <v>277</v>
      </c>
      <c r="B21" s="151" t="s">
        <v>278</v>
      </c>
      <c r="C21" s="338" t="s">
        <v>308</v>
      </c>
      <c r="D21" s="148">
        <v>1</v>
      </c>
      <c r="E21" s="417">
        <v>36</v>
      </c>
      <c r="F21" s="417"/>
      <c r="G21" s="417">
        <f t="shared" ref="G21:G22" si="1">E21-F21</f>
        <v>36</v>
      </c>
      <c r="H21" s="417">
        <v>2</v>
      </c>
      <c r="I21" s="424"/>
      <c r="J21" s="339">
        <v>36</v>
      </c>
      <c r="K21" s="337"/>
      <c r="L21" s="337"/>
      <c r="M21" s="425"/>
      <c r="N21" s="337"/>
      <c r="O21" s="340"/>
      <c r="P21" s="340"/>
      <c r="Q21" s="418"/>
      <c r="R21" s="221">
        <f t="shared" si="0"/>
        <v>36</v>
      </c>
      <c r="S21" s="225">
        <v>36</v>
      </c>
      <c r="T21" s="227"/>
      <c r="U21" s="228"/>
      <c r="V21" s="227" t="e">
        <f>#REF!+#REF!</f>
        <v>#REF!</v>
      </c>
    </row>
    <row r="22" spans="1:45" s="221" customFormat="1" ht="60.75" x14ac:dyDescent="0.35">
      <c r="A22" s="150" t="s">
        <v>43</v>
      </c>
      <c r="B22" s="151" t="s">
        <v>279</v>
      </c>
      <c r="C22" s="338" t="s">
        <v>308</v>
      </c>
      <c r="D22" s="148">
        <v>2</v>
      </c>
      <c r="E22" s="417">
        <v>36</v>
      </c>
      <c r="F22" s="417"/>
      <c r="G22" s="417">
        <f t="shared" si="1"/>
        <v>36</v>
      </c>
      <c r="H22" s="417">
        <v>2</v>
      </c>
      <c r="I22" s="424"/>
      <c r="J22" s="337"/>
      <c r="K22" s="337"/>
      <c r="L22" s="337"/>
      <c r="M22" s="425"/>
      <c r="N22" s="432">
        <v>36</v>
      </c>
      <c r="O22" s="433"/>
      <c r="P22" s="433"/>
      <c r="Q22" s="418"/>
      <c r="R22" s="221">
        <f t="shared" si="0"/>
        <v>36</v>
      </c>
      <c r="S22" s="494">
        <v>36</v>
      </c>
      <c r="T22" s="227"/>
      <c r="U22" s="228"/>
      <c r="V22" s="227" t="e">
        <f>#REF!+#REF!</f>
        <v>#REF!</v>
      </c>
    </row>
    <row r="23" spans="1:45" s="221" customFormat="1" ht="40.5" x14ac:dyDescent="0.35">
      <c r="A23" s="150" t="s">
        <v>185</v>
      </c>
      <c r="B23" s="153" t="s">
        <v>282</v>
      </c>
      <c r="C23" s="413" t="s">
        <v>120</v>
      </c>
      <c r="D23" s="154">
        <v>2</v>
      </c>
      <c r="E23" s="417">
        <v>156</v>
      </c>
      <c r="F23" s="327">
        <v>8</v>
      </c>
      <c r="G23" s="417">
        <f>E23-F23</f>
        <v>148</v>
      </c>
      <c r="H23" s="417">
        <v>6</v>
      </c>
      <c r="I23" s="424">
        <v>4</v>
      </c>
      <c r="J23" s="430">
        <v>36</v>
      </c>
      <c r="K23" s="430">
        <v>0</v>
      </c>
      <c r="L23" s="430"/>
      <c r="M23" s="427"/>
      <c r="N23" s="436">
        <v>102</v>
      </c>
      <c r="O23" s="431">
        <v>8</v>
      </c>
      <c r="P23" s="431">
        <v>4</v>
      </c>
      <c r="Q23" s="424">
        <v>6</v>
      </c>
      <c r="R23" s="221">
        <f t="shared" si="0"/>
        <v>138</v>
      </c>
      <c r="S23" s="219">
        <v>138</v>
      </c>
      <c r="T23" s="227">
        <v>4</v>
      </c>
      <c r="U23" s="228">
        <v>6</v>
      </c>
      <c r="V23" s="227" t="e">
        <f>#REF!+#REF!</f>
        <v>#REF!</v>
      </c>
    </row>
    <row r="24" spans="1:45" s="221" customFormat="1" ht="44.25" customHeight="1" x14ac:dyDescent="0.35">
      <c r="A24" s="226" t="s">
        <v>186</v>
      </c>
      <c r="B24" s="157" t="s">
        <v>114</v>
      </c>
      <c r="C24" s="492" t="s">
        <v>308</v>
      </c>
      <c r="D24" s="492">
        <v>3</v>
      </c>
      <c r="E24" s="327">
        <v>108</v>
      </c>
      <c r="F24" s="417"/>
      <c r="G24" s="417"/>
      <c r="H24" s="417"/>
      <c r="I24" s="424"/>
      <c r="J24" s="430"/>
      <c r="K24" s="430"/>
      <c r="L24" s="430"/>
      <c r="M24" s="427"/>
      <c r="N24" s="430">
        <v>72</v>
      </c>
      <c r="O24" s="431"/>
      <c r="P24" s="431"/>
      <c r="Q24" s="424"/>
      <c r="R24" s="221">
        <f t="shared" si="0"/>
        <v>72</v>
      </c>
      <c r="S24" s="219">
        <v>72</v>
      </c>
      <c r="T24" s="227"/>
      <c r="U24" s="228"/>
      <c r="V24" s="227" t="e">
        <f>#REF!+#REF!</f>
        <v>#REF!</v>
      </c>
    </row>
    <row r="25" spans="1:45" s="221" customFormat="1" ht="30.75" customHeight="1" x14ac:dyDescent="0.35">
      <c r="A25" s="232"/>
      <c r="B25" s="226" t="s">
        <v>31</v>
      </c>
      <c r="C25" s="232"/>
      <c r="D25" s="232"/>
      <c r="E25" s="463">
        <v>36</v>
      </c>
      <c r="F25" s="411"/>
      <c r="G25" s="411"/>
      <c r="H25" s="411"/>
      <c r="I25" s="464"/>
      <c r="J25" s="465"/>
      <c r="K25" s="465"/>
      <c r="L25" s="465"/>
      <c r="M25" s="466"/>
      <c r="N25" s="465"/>
      <c r="O25" s="467"/>
      <c r="P25" s="467"/>
      <c r="Q25" s="468"/>
      <c r="R25" s="221">
        <f t="shared" si="0"/>
        <v>0</v>
      </c>
      <c r="S25" s="229"/>
      <c r="T25" s="237"/>
      <c r="U25" s="236"/>
      <c r="V25" s="237" t="e">
        <f>SUM(V8:V24)</f>
        <v>#REF!</v>
      </c>
    </row>
    <row r="26" spans="1:45" s="221" customFormat="1" ht="33" customHeight="1" thickBot="1" x14ac:dyDescent="0.4">
      <c r="A26" s="238"/>
      <c r="B26" s="230" t="s">
        <v>194</v>
      </c>
      <c r="C26" s="238"/>
      <c r="D26" s="238"/>
      <c r="E26" s="472" t="e">
        <f>#REF!+#REF!+#REF!+E25+#REF!</f>
        <v>#REF!</v>
      </c>
      <c r="F26" s="412"/>
      <c r="G26" s="411"/>
      <c r="H26" s="411"/>
      <c r="I26" s="438"/>
      <c r="J26" s="473"/>
      <c r="K26" s="473"/>
      <c r="L26" s="473"/>
      <c r="M26" s="474"/>
      <c r="N26" s="475"/>
      <c r="O26" s="476"/>
      <c r="P26" s="476"/>
      <c r="Q26" s="462"/>
      <c r="R26" s="221">
        <f t="shared" si="0"/>
        <v>0</v>
      </c>
      <c r="S26" s="229"/>
      <c r="T26" s="237"/>
      <c r="U26" s="236"/>
      <c r="V26" s="237" t="e">
        <f>U25+V25</f>
        <v>#REF!</v>
      </c>
    </row>
    <row r="27" spans="1:45" ht="35.25" customHeight="1" x14ac:dyDescent="0.35">
      <c r="A27" s="644" t="s">
        <v>314</v>
      </c>
      <c r="B27" s="645"/>
      <c r="C27" s="645"/>
      <c r="D27" s="645"/>
      <c r="E27" s="646"/>
      <c r="F27" s="242" t="e">
        <f>SUM(J27:Q27)</f>
        <v>#REF!</v>
      </c>
      <c r="G27" s="616" t="s">
        <v>228</v>
      </c>
      <c r="H27" s="617"/>
      <c r="I27" s="618"/>
      <c r="J27" s="231" t="e">
        <f>#REF!+#REF!+#REF!+J23+#REF!+#REF!</f>
        <v>#REF!</v>
      </c>
      <c r="K27" s="394" t="e">
        <f>#REF!+#REF!+#REF!+#REF!</f>
        <v>#REF!</v>
      </c>
      <c r="L27" s="394" t="e">
        <f>#REF!+#REF!+#REF!+#REF!</f>
        <v>#REF!</v>
      </c>
      <c r="M27" s="395" t="e">
        <f>#REF!+#REF!+#REF!+#REF!</f>
        <v>#REF!</v>
      </c>
      <c r="N27" s="231" t="e">
        <f>#REF!+#REF!+#REF!+N23+#REF!+#REF!</f>
        <v>#REF!</v>
      </c>
      <c r="O27" s="394" t="e">
        <f>#REF!+#REF!+#REF!+#REF!</f>
        <v>#REF!</v>
      </c>
      <c r="P27" s="394" t="e">
        <f>#REF!+#REF!+#REF!+#REF!</f>
        <v>#REF!</v>
      </c>
      <c r="Q27" s="401" t="e">
        <f>#REF!+#REF!+#REF!+#REF!</f>
        <v>#REF!</v>
      </c>
      <c r="S27" s="250"/>
      <c r="T27" s="250"/>
      <c r="U27" s="250"/>
      <c r="V27" s="250"/>
    </row>
    <row r="28" spans="1:45" ht="27" customHeight="1" x14ac:dyDescent="0.35">
      <c r="A28" s="610"/>
      <c r="B28" s="611"/>
      <c r="C28" s="611"/>
      <c r="D28" s="611"/>
      <c r="E28" s="614"/>
      <c r="F28" s="243" t="e">
        <f>J28+N28+#REF!+#REF!</f>
        <v>#REF!</v>
      </c>
      <c r="G28" s="619" t="s">
        <v>229</v>
      </c>
      <c r="H28" s="620"/>
      <c r="I28" s="621"/>
      <c r="J28" s="234" t="e">
        <f>J24+#REF!+#REF!</f>
        <v>#REF!</v>
      </c>
      <c r="K28" s="234"/>
      <c r="L28" s="234"/>
      <c r="M28" s="235"/>
      <c r="N28" s="234" t="e">
        <f>N24+#REF!+#REF!</f>
        <v>#REF!</v>
      </c>
      <c r="O28" s="234"/>
      <c r="P28" s="234"/>
      <c r="Q28" s="400"/>
      <c r="S28" s="250"/>
      <c r="T28" s="250"/>
      <c r="U28" s="250"/>
      <c r="V28" s="250"/>
    </row>
    <row r="29" spans="1:45" ht="24.75" customHeight="1" x14ac:dyDescent="0.35">
      <c r="A29" s="610"/>
      <c r="B29" s="611"/>
      <c r="C29" s="611"/>
      <c r="D29" s="611"/>
      <c r="E29" s="614"/>
      <c r="F29" s="243" t="e">
        <f>J29+N29+#REF!+#REF!</f>
        <v>#REF!</v>
      </c>
      <c r="G29" s="619" t="s">
        <v>230</v>
      </c>
      <c r="H29" s="620"/>
      <c r="I29" s="621"/>
      <c r="J29" s="234" t="e">
        <f>#REF!+#REF!+#REF!</f>
        <v>#REF!</v>
      </c>
      <c r="K29" s="234"/>
      <c r="L29" s="234"/>
      <c r="M29" s="235"/>
      <c r="N29" s="234" t="e">
        <f>#REF!+#REF!+#REF!</f>
        <v>#REF!</v>
      </c>
      <c r="O29" s="234"/>
      <c r="P29" s="234"/>
      <c r="Q29" s="400"/>
      <c r="S29" s="250"/>
      <c r="T29" s="250"/>
      <c r="U29" s="250"/>
      <c r="V29" s="250"/>
    </row>
    <row r="30" spans="1:45" ht="29.25" customHeight="1" x14ac:dyDescent="0.35">
      <c r="A30" s="610"/>
      <c r="B30" s="611"/>
      <c r="C30" s="611"/>
      <c r="D30" s="611"/>
      <c r="E30" s="614"/>
      <c r="F30" s="243">
        <f t="shared" ref="F30:F36" si="2">SUM(J30:Q30)</f>
        <v>14</v>
      </c>
      <c r="G30" s="619" t="s">
        <v>231</v>
      </c>
      <c r="H30" s="620"/>
      <c r="I30" s="621"/>
      <c r="J30" s="234"/>
      <c r="K30" s="234">
        <v>6</v>
      </c>
      <c r="L30" s="234"/>
      <c r="M30" s="235"/>
      <c r="N30" s="234"/>
      <c r="O30" s="385">
        <v>8</v>
      </c>
      <c r="P30" s="385"/>
      <c r="Q30" s="400"/>
      <c r="S30" s="250"/>
      <c r="T30" s="250"/>
      <c r="U30" s="250"/>
      <c r="V30" s="250"/>
    </row>
    <row r="31" spans="1:45" ht="25.5" customHeight="1" x14ac:dyDescent="0.35">
      <c r="A31" s="610"/>
      <c r="B31" s="611"/>
      <c r="C31" s="611"/>
      <c r="D31" s="611"/>
      <c r="E31" s="614"/>
      <c r="F31" s="243">
        <f t="shared" si="2"/>
        <v>4</v>
      </c>
      <c r="G31" s="619" t="s">
        <v>232</v>
      </c>
      <c r="H31" s="620"/>
      <c r="I31" s="621"/>
      <c r="J31" s="234"/>
      <c r="K31" s="234"/>
      <c r="L31" s="234">
        <v>0</v>
      </c>
      <c r="M31" s="235"/>
      <c r="N31" s="234"/>
      <c r="O31" s="385"/>
      <c r="P31" s="385">
        <v>4</v>
      </c>
      <c r="Q31" s="400"/>
      <c r="S31" s="250"/>
      <c r="T31" s="250"/>
      <c r="U31" s="250"/>
      <c r="V31" s="250"/>
      <c r="AS31" s="235"/>
    </row>
    <row r="32" spans="1:45" s="245" customFormat="1" ht="25.5" customHeight="1" x14ac:dyDescent="0.35">
      <c r="A32" s="610"/>
      <c r="B32" s="611"/>
      <c r="C32" s="611"/>
      <c r="D32" s="611"/>
      <c r="E32" s="614"/>
      <c r="F32" s="243">
        <f t="shared" si="2"/>
        <v>18</v>
      </c>
      <c r="G32" s="619" t="s">
        <v>233</v>
      </c>
      <c r="H32" s="620"/>
      <c r="I32" s="621"/>
      <c r="J32" s="244"/>
      <c r="K32" s="244"/>
      <c r="L32" s="244"/>
      <c r="M32" s="235">
        <v>0</v>
      </c>
      <c r="N32" s="234"/>
      <c r="O32" s="385"/>
      <c r="P32" s="385"/>
      <c r="Q32" s="400">
        <v>18</v>
      </c>
      <c r="S32" s="293"/>
      <c r="T32" s="293"/>
      <c r="U32" s="293"/>
      <c r="V32" s="293"/>
    </row>
    <row r="33" spans="1:22" s="245" customFormat="1" ht="24.75" customHeight="1" thickBot="1" x14ac:dyDescent="0.4">
      <c r="A33" s="610"/>
      <c r="B33" s="611"/>
      <c r="C33" s="611"/>
      <c r="D33" s="611"/>
      <c r="E33" s="614"/>
      <c r="F33" s="242" t="e">
        <f t="shared" si="2"/>
        <v>#REF!</v>
      </c>
      <c r="G33" s="622" t="s">
        <v>234</v>
      </c>
      <c r="H33" s="623"/>
      <c r="I33" s="624"/>
      <c r="J33" s="246" t="e">
        <f>J27+J28+J29+K30+L31+M32</f>
        <v>#REF!</v>
      </c>
      <c r="K33" s="246"/>
      <c r="L33" s="246"/>
      <c r="M33" s="240"/>
      <c r="N33" s="407" t="e">
        <f>N27+N28+N29+O30+P31+Q32</f>
        <v>#REF!</v>
      </c>
      <c r="O33" s="386"/>
      <c r="P33" s="386"/>
      <c r="Q33" s="399"/>
      <c r="S33" s="293"/>
      <c r="T33" s="293"/>
      <c r="U33" s="293"/>
      <c r="V33" s="293"/>
    </row>
    <row r="34" spans="1:22" s="245" customFormat="1" ht="27.75" customHeight="1" x14ac:dyDescent="0.3">
      <c r="A34" s="610"/>
      <c r="B34" s="611"/>
      <c r="C34" s="611"/>
      <c r="D34" s="611"/>
      <c r="E34" s="614"/>
      <c r="F34" s="249">
        <f t="shared" si="2"/>
        <v>3</v>
      </c>
      <c r="G34" s="625" t="s">
        <v>235</v>
      </c>
      <c r="H34" s="626"/>
      <c r="I34" s="627"/>
      <c r="J34" s="247">
        <v>0</v>
      </c>
      <c r="K34" s="247"/>
      <c r="L34" s="247"/>
      <c r="M34" s="248"/>
      <c r="N34" s="247">
        <v>3</v>
      </c>
      <c r="O34" s="387"/>
      <c r="P34" s="387"/>
      <c r="Q34" s="402"/>
      <c r="S34" s="293"/>
      <c r="T34" s="293"/>
      <c r="U34" s="293"/>
      <c r="V34" s="293"/>
    </row>
    <row r="35" spans="1:22" ht="30" customHeight="1" x14ac:dyDescent="0.3">
      <c r="A35" s="610"/>
      <c r="B35" s="611"/>
      <c r="C35" s="611"/>
      <c r="D35" s="611"/>
      <c r="E35" s="614"/>
      <c r="F35" s="253">
        <f t="shared" si="2"/>
        <v>11</v>
      </c>
      <c r="G35" s="619" t="s">
        <v>236</v>
      </c>
      <c r="H35" s="620"/>
      <c r="I35" s="621"/>
      <c r="J35" s="251">
        <v>2</v>
      </c>
      <c r="K35" s="251"/>
      <c r="L35" s="251"/>
      <c r="M35" s="252"/>
      <c r="N35" s="251">
        <v>9</v>
      </c>
      <c r="O35" s="388"/>
      <c r="P35" s="388"/>
      <c r="Q35" s="403"/>
      <c r="S35" s="250"/>
      <c r="T35" s="250"/>
      <c r="U35" s="250"/>
      <c r="V35" s="250"/>
    </row>
    <row r="36" spans="1:22" ht="26.25" customHeight="1" thickBot="1" x14ac:dyDescent="0.35">
      <c r="A36" s="612"/>
      <c r="B36" s="613"/>
      <c r="C36" s="613"/>
      <c r="D36" s="613"/>
      <c r="E36" s="615"/>
      <c r="F36" s="256">
        <f t="shared" si="2"/>
        <v>1</v>
      </c>
      <c r="G36" s="622" t="s">
        <v>237</v>
      </c>
      <c r="H36" s="623"/>
      <c r="I36" s="624"/>
      <c r="J36" s="254">
        <v>1</v>
      </c>
      <c r="K36" s="254"/>
      <c r="L36" s="254"/>
      <c r="M36" s="255"/>
      <c r="N36" s="254"/>
      <c r="O36" s="389"/>
      <c r="P36" s="389"/>
      <c r="Q36" s="404"/>
      <c r="S36" s="250"/>
      <c r="T36" s="250"/>
      <c r="U36" s="250"/>
      <c r="V36" s="250"/>
    </row>
    <row r="37" spans="1:22" ht="35.25" customHeight="1" x14ac:dyDescent="0.3">
      <c r="A37" s="257"/>
      <c r="B37" s="257"/>
      <c r="C37" s="257"/>
      <c r="D37" s="257"/>
      <c r="E37" s="257"/>
      <c r="F37" s="257"/>
      <c r="G37" s="250"/>
      <c r="H37" s="250"/>
      <c r="I37" s="250"/>
      <c r="J37" s="294"/>
      <c r="K37" s="294"/>
      <c r="L37" s="294"/>
      <c r="M37" s="258"/>
      <c r="N37" s="294"/>
      <c r="O37" s="294"/>
      <c r="P37" s="294"/>
      <c r="Q37" s="295"/>
    </row>
    <row r="38" spans="1:22" x14ac:dyDescent="0.25">
      <c r="A38" s="250"/>
      <c r="B38" s="250"/>
      <c r="C38" s="250"/>
      <c r="D38" s="250"/>
      <c r="E38" s="250"/>
      <c r="F38" s="250"/>
      <c r="G38" s="250"/>
      <c r="H38" s="250"/>
      <c r="I38" s="250"/>
      <c r="J38" s="259"/>
      <c r="K38" s="259"/>
      <c r="L38" s="259"/>
      <c r="M38" s="260"/>
      <c r="N38" s="259"/>
      <c r="O38" s="259"/>
      <c r="P38" s="259"/>
      <c r="Q38" s="260"/>
    </row>
    <row r="39" spans="1:22" x14ac:dyDescent="0.25">
      <c r="A39" s="250"/>
      <c r="B39" s="250"/>
      <c r="C39" s="250"/>
      <c r="D39" s="250"/>
      <c r="E39" s="250"/>
      <c r="F39" s="250"/>
      <c r="G39" s="250"/>
      <c r="H39" s="250"/>
      <c r="I39" s="250"/>
      <c r="J39" s="259" t="e">
        <f>612-J33</f>
        <v>#REF!</v>
      </c>
      <c r="K39" s="259"/>
      <c r="L39" s="259"/>
      <c r="M39" s="260"/>
      <c r="N39" s="259" t="e">
        <f>864-N33</f>
        <v>#REF!</v>
      </c>
      <c r="O39" s="259"/>
      <c r="P39" s="259"/>
      <c r="Q39" s="260"/>
    </row>
    <row r="40" spans="1:22" x14ac:dyDescent="0.25">
      <c r="A40" s="250"/>
      <c r="B40" s="250"/>
      <c r="C40" s="250"/>
      <c r="D40" s="250"/>
      <c r="E40" s="250"/>
      <c r="F40" s="250"/>
      <c r="G40" s="250"/>
      <c r="H40" s="250"/>
      <c r="I40" s="250"/>
      <c r="J40" s="259"/>
      <c r="K40" s="259"/>
      <c r="L40" s="259"/>
      <c r="M40" s="260"/>
      <c r="N40" s="259"/>
      <c r="O40" s="259"/>
      <c r="P40" s="259"/>
      <c r="Q40" s="260"/>
    </row>
    <row r="41" spans="1:22" x14ac:dyDescent="0.25">
      <c r="A41" s="250"/>
      <c r="B41" s="250"/>
      <c r="C41" s="250"/>
      <c r="D41" s="250"/>
      <c r="E41" s="250"/>
      <c r="F41" s="250"/>
      <c r="G41" s="250"/>
      <c r="H41" s="250"/>
      <c r="I41" s="250"/>
      <c r="J41" s="259"/>
      <c r="K41" s="259"/>
      <c r="L41" s="259"/>
      <c r="M41" s="260"/>
      <c r="N41" s="259"/>
      <c r="O41" s="259"/>
      <c r="P41" s="259"/>
      <c r="Q41" s="260"/>
    </row>
    <row r="42" spans="1:22" x14ac:dyDescent="0.25">
      <c r="A42" s="250"/>
      <c r="B42" s="250"/>
      <c r="C42" s="250"/>
      <c r="D42" s="250"/>
      <c r="E42" s="250"/>
      <c r="F42" s="250"/>
      <c r="G42" s="250"/>
      <c r="H42" s="250"/>
      <c r="I42" s="250"/>
      <c r="J42" s="259"/>
      <c r="K42" s="259"/>
      <c r="L42" s="259"/>
      <c r="M42" s="260"/>
      <c r="N42" s="259"/>
      <c r="O42" s="259"/>
      <c r="P42" s="259"/>
      <c r="Q42" s="260"/>
    </row>
    <row r="43" spans="1:22" x14ac:dyDescent="0.25">
      <c r="A43" s="250"/>
      <c r="B43" s="250"/>
      <c r="C43" s="250"/>
      <c r="D43" s="250"/>
      <c r="E43" s="250"/>
      <c r="F43" s="250"/>
      <c r="G43" s="250"/>
      <c r="H43" s="250"/>
      <c r="I43" s="250"/>
      <c r="J43" s="259"/>
      <c r="K43" s="259"/>
      <c r="L43" s="259"/>
      <c r="M43" s="260"/>
      <c r="N43" s="259"/>
      <c r="O43" s="259"/>
      <c r="P43" s="259"/>
      <c r="Q43" s="260"/>
    </row>
    <row r="44" spans="1:22" x14ac:dyDescent="0.25">
      <c r="A44" s="250"/>
      <c r="B44" s="250"/>
      <c r="C44" s="250"/>
      <c r="D44" s="250"/>
      <c r="E44" s="250"/>
      <c r="F44" s="250"/>
      <c r="G44" s="250"/>
      <c r="H44" s="250"/>
      <c r="I44" s="250"/>
      <c r="J44" s="259"/>
      <c r="K44" s="259"/>
      <c r="L44" s="259"/>
      <c r="M44" s="260"/>
      <c r="N44" s="259"/>
      <c r="O44" s="259"/>
      <c r="P44" s="259"/>
      <c r="Q44" s="260"/>
    </row>
    <row r="45" spans="1:22" x14ac:dyDescent="0.25">
      <c r="A45" s="250"/>
      <c r="B45" s="250"/>
      <c r="C45" s="250"/>
      <c r="D45" s="250"/>
      <c r="E45" s="250"/>
      <c r="F45" s="250"/>
      <c r="G45" s="250"/>
      <c r="H45" s="250"/>
      <c r="I45" s="250"/>
      <c r="J45" s="259"/>
      <c r="K45" s="259"/>
      <c r="L45" s="259"/>
      <c r="M45" s="260"/>
      <c r="N45" s="259"/>
      <c r="O45" s="259"/>
      <c r="P45" s="259"/>
      <c r="Q45" s="260"/>
    </row>
    <row r="46" spans="1:22" x14ac:dyDescent="0.25">
      <c r="A46" s="250"/>
      <c r="B46" s="250"/>
      <c r="C46" s="250"/>
      <c r="D46" s="250"/>
      <c r="E46" s="250"/>
      <c r="F46" s="250"/>
      <c r="G46" s="250"/>
      <c r="H46" s="250"/>
      <c r="I46" s="250"/>
      <c r="J46" s="259"/>
      <c r="K46" s="259"/>
      <c r="L46" s="259"/>
      <c r="M46" s="260"/>
      <c r="N46" s="259"/>
      <c r="O46" s="259"/>
      <c r="P46" s="259"/>
      <c r="Q46" s="260"/>
    </row>
  </sheetData>
  <mergeCells count="34">
    <mergeCell ref="A2:A7"/>
    <mergeCell ref="B2:B7"/>
    <mergeCell ref="C2:D6"/>
    <mergeCell ref="E2:I2"/>
    <mergeCell ref="J2:Q2"/>
    <mergeCell ref="E3:E7"/>
    <mergeCell ref="F3:F7"/>
    <mergeCell ref="G3:I3"/>
    <mergeCell ref="J3:Q3"/>
    <mergeCell ref="P5:P7"/>
    <mergeCell ref="Q5:Q7"/>
    <mergeCell ref="N4:Q4"/>
    <mergeCell ref="M5:M7"/>
    <mergeCell ref="N5:N7"/>
    <mergeCell ref="G4:G7"/>
    <mergeCell ref="H4:H7"/>
    <mergeCell ref="I4:I7"/>
    <mergeCell ref="J4:M4"/>
    <mergeCell ref="O5:O7"/>
    <mergeCell ref="G35:I35"/>
    <mergeCell ref="G36:I36"/>
    <mergeCell ref="A27:D36"/>
    <mergeCell ref="E27:E36"/>
    <mergeCell ref="G27:I27"/>
    <mergeCell ref="G28:I28"/>
    <mergeCell ref="G29:I29"/>
    <mergeCell ref="G30:I30"/>
    <mergeCell ref="G31:I31"/>
    <mergeCell ref="G32:I32"/>
    <mergeCell ref="G33:I33"/>
    <mergeCell ref="G34:I34"/>
    <mergeCell ref="J5:J7"/>
    <mergeCell ref="K5:K7"/>
    <mergeCell ref="L5:L7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график учебного процесса</vt:lpstr>
      <vt:lpstr>УП для ОПОП</vt:lpstr>
      <vt:lpstr>календ.график</vt:lpstr>
      <vt:lpstr>Лист1</vt:lpstr>
      <vt:lpstr>Лист2</vt:lpstr>
      <vt:lpstr>Лист3</vt:lpstr>
      <vt:lpstr>календ.график!Область_печати</vt:lpstr>
      <vt:lpstr>'УП для ОПОП'!Область_печати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2026-08-30T10:44:42Z</dcterms:modified>
</cp:coreProperties>
</file>