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0" i="1" l="1"/>
  <c r="G109" i="1"/>
  <c r="G108" i="1"/>
  <c r="G106" i="1"/>
  <c r="G105" i="1"/>
  <c r="G104" i="1"/>
  <c r="G103" i="1"/>
  <c r="T102" i="1"/>
  <c r="R102" i="1"/>
  <c r="P102" i="1"/>
  <c r="N102" i="1"/>
  <c r="G102" i="1" s="1"/>
  <c r="T101" i="1"/>
  <c r="R101" i="1"/>
  <c r="P101" i="1"/>
  <c r="N101" i="1"/>
  <c r="U38" i="1"/>
  <c r="T38" i="1"/>
  <c r="S38" i="1"/>
  <c r="R38" i="1"/>
  <c r="Q38" i="1"/>
  <c r="P38" i="1"/>
  <c r="O38" i="1"/>
  <c r="N38" i="1"/>
  <c r="I38" i="1"/>
  <c r="G38" i="1"/>
  <c r="E38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G30" i="1"/>
  <c r="E30" i="1"/>
  <c r="U23" i="1"/>
  <c r="T23" i="1"/>
  <c r="S23" i="1"/>
  <c r="S100" i="1" s="1"/>
  <c r="R23" i="1"/>
  <c r="Q23" i="1"/>
  <c r="Q100" i="1" s="1"/>
  <c r="P23" i="1"/>
  <c r="P100" i="1" s="1"/>
  <c r="O23" i="1"/>
  <c r="N23" i="1"/>
  <c r="M23" i="1"/>
  <c r="L23" i="1"/>
  <c r="K23" i="1"/>
  <c r="K56" i="1" s="1"/>
  <c r="J23" i="1"/>
  <c r="J56" i="1" s="1"/>
  <c r="I23" i="1"/>
  <c r="H23" i="1"/>
  <c r="H56" i="1" s="1"/>
  <c r="G23" i="1"/>
  <c r="F23" i="1"/>
  <c r="F56" i="1" s="1"/>
  <c r="E23" i="1"/>
  <c r="U8" i="1"/>
  <c r="U100" i="1" s="1"/>
  <c r="T8" i="1"/>
  <c r="S8" i="1"/>
  <c r="R8" i="1"/>
  <c r="Q8" i="1"/>
  <c r="P8" i="1"/>
  <c r="O8" i="1"/>
  <c r="O100" i="1" s="1"/>
  <c r="N8" i="1"/>
  <c r="M8" i="1"/>
  <c r="L8" i="1"/>
  <c r="J8" i="1"/>
  <c r="I8" i="1"/>
  <c r="G8" i="1"/>
  <c r="F8" i="1"/>
  <c r="E8" i="1"/>
  <c r="R100" i="1" l="1"/>
  <c r="R107" i="1" s="1"/>
  <c r="S113" i="1" s="1"/>
  <c r="G56" i="1"/>
  <c r="E56" i="1"/>
  <c r="E97" i="1" s="1"/>
  <c r="E99" i="1" s="1"/>
  <c r="S56" i="1"/>
  <c r="Q56" i="1"/>
  <c r="P56" i="1" s="1"/>
  <c r="L56" i="1"/>
  <c r="M56" i="1"/>
  <c r="N100" i="1"/>
  <c r="N107" i="1" s="1"/>
  <c r="T100" i="1"/>
  <c r="T107" i="1" s="1"/>
  <c r="U113" i="1" s="1"/>
  <c r="I56" i="1"/>
  <c r="G101" i="1"/>
  <c r="T56" i="1"/>
  <c r="P107" i="1"/>
  <c r="Q113" i="1" s="1"/>
  <c r="R56" i="1"/>
  <c r="O56" i="1"/>
  <c r="N56" i="1" s="1"/>
  <c r="U56" i="1"/>
  <c r="G100" i="1" l="1"/>
  <c r="O113" i="1"/>
  <c r="G107" i="1"/>
</calcChain>
</file>

<file path=xl/sharedStrings.xml><?xml version="1.0" encoding="utf-8"?>
<sst xmlns="http://schemas.openxmlformats.org/spreadsheetml/2006/main" count="201" uniqueCount="149">
  <si>
    <t>2. План учебного процесса</t>
  </si>
  <si>
    <t>Индекс</t>
  </si>
  <si>
    <t>Наименование циклов, разделов, дисциплин, профессиональных модулей, МДК, практик</t>
  </si>
  <si>
    <t>Формы промежуточной аттестации</t>
  </si>
  <si>
    <t>Объем образовательной программы (в академических часах)</t>
  </si>
  <si>
    <t xml:space="preserve">Распределение обязательной нагрузки по курсам и семестрам (час. в семестр) </t>
  </si>
  <si>
    <t xml:space="preserve">Всего  </t>
  </si>
  <si>
    <t xml:space="preserve">Самостоятельная работа </t>
  </si>
  <si>
    <t>Нагрузка во взаимодействии с преподавателем</t>
  </si>
  <si>
    <t>I курс</t>
  </si>
  <si>
    <t>II курс</t>
  </si>
  <si>
    <t>Всего во взаимодействии с преподавателем</t>
  </si>
  <si>
    <t>По учебным дисциплинам и МДК</t>
  </si>
  <si>
    <t xml:space="preserve">Практика </t>
  </si>
  <si>
    <t>Пром.ат-я (экзамен)</t>
  </si>
  <si>
    <t>Консультации</t>
  </si>
  <si>
    <t>1 сем.                        17 недель      (612)</t>
  </si>
  <si>
    <t>2 сем.                            24 недели    (864)</t>
  </si>
  <si>
    <t xml:space="preserve">3 сем.                        17 недель      (612)  </t>
  </si>
  <si>
    <t>4 сем.                            24 недели  (864)</t>
  </si>
  <si>
    <t>В том числе</t>
  </si>
  <si>
    <t>всего учебных  часов</t>
  </si>
  <si>
    <t>консультации, экзамены, сам.работа</t>
  </si>
  <si>
    <t>Теоретическое обучение (час.)</t>
  </si>
  <si>
    <t>Лабораторные и практические  занятия (час.)</t>
  </si>
  <si>
    <t>Курсовые работы (проекты)</t>
  </si>
  <si>
    <t>Зачеты</t>
  </si>
  <si>
    <t>Экзамены</t>
  </si>
  <si>
    <t>О.00</t>
  </si>
  <si>
    <t xml:space="preserve">Общеобразовательный цикл </t>
  </si>
  <si>
    <t>ОО.01</t>
  </si>
  <si>
    <t>Русский язык</t>
  </si>
  <si>
    <r>
      <rPr>
        <sz val="14"/>
        <color indexed="8"/>
        <rFont val="Calibri"/>
        <family val="2"/>
        <charset val="204"/>
      </rPr>
      <t>-,-</t>
    </r>
  </si>
  <si>
    <r>
      <rPr>
        <sz val="16"/>
        <color indexed="8"/>
        <rFont val="Calibri"/>
        <family val="2"/>
        <charset val="204"/>
      </rPr>
      <t>-,э</t>
    </r>
  </si>
  <si>
    <t>ОО.02</t>
  </si>
  <si>
    <t>Литература</t>
  </si>
  <si>
    <r>
      <rPr>
        <sz val="14"/>
        <color indexed="8"/>
        <rFont val="Calibri"/>
        <family val="2"/>
        <charset val="204"/>
      </rPr>
      <t>-,дз</t>
    </r>
  </si>
  <si>
    <r>
      <rPr>
        <sz val="16"/>
        <color indexed="8"/>
        <rFont val="Calibri"/>
        <family val="2"/>
        <charset val="204"/>
      </rPr>
      <t>-,-</t>
    </r>
  </si>
  <si>
    <t>ОО.03</t>
  </si>
  <si>
    <t>История</t>
  </si>
  <si>
    <t>ОО.04</t>
  </si>
  <si>
    <t>Обществознание</t>
  </si>
  <si>
    <t>ОО.05</t>
  </si>
  <si>
    <t>География</t>
  </si>
  <si>
    <t>ОО.06</t>
  </si>
  <si>
    <t>Иностранный язык</t>
  </si>
  <si>
    <t>ОО.07</t>
  </si>
  <si>
    <t>Математика</t>
  </si>
  <si>
    <t>ОО.08</t>
  </si>
  <si>
    <t>Информатика</t>
  </si>
  <si>
    <t>ОО.09</t>
  </si>
  <si>
    <t>Физическая культура</t>
  </si>
  <si>
    <t>з,дз</t>
  </si>
  <si>
    <t>ОО.10</t>
  </si>
  <si>
    <t>ОБЗР</t>
  </si>
  <si>
    <t>ОО.11</t>
  </si>
  <si>
    <t>Физика</t>
  </si>
  <si>
    <t>ОО.12</t>
  </si>
  <si>
    <t>Химия</t>
  </si>
  <si>
    <t>ОО.13</t>
  </si>
  <si>
    <t>Биология</t>
  </si>
  <si>
    <t>Индивидуальный проект</t>
  </si>
  <si>
    <t>СГ.00</t>
  </si>
  <si>
    <t xml:space="preserve">Социально гуманитарный  цикл </t>
  </si>
  <si>
    <t>СГ.01</t>
  </si>
  <si>
    <t>История России</t>
  </si>
  <si>
    <t>дз,-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</si>
  <si>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</si>
  <si>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</si>
  <si>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</si>
  <si>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</si>
  <si>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</si>
  <si>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</si>
  <si>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</si>
  <si>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</si>
  <si>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</si>
  <si>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ОП.00</t>
  </si>
  <si>
    <t>Общепрофессиональный цикл</t>
  </si>
  <si>
    <t>ОП.01</t>
  </si>
  <si>
    <t>Техническое черчение и чтение чертежей</t>
  </si>
  <si>
    <t>ОП.02</t>
  </si>
  <si>
    <t>Электротехника с основами электроники</t>
  </si>
  <si>
    <t>э,-</t>
  </si>
  <si>
    <t>ОП.03</t>
  </si>
  <si>
    <t>Основы технической механики</t>
  </si>
  <si>
    <t>ОП.04</t>
  </si>
  <si>
    <t>Электроматериаловедение</t>
  </si>
  <si>
    <t>ОП.05</t>
  </si>
  <si>
    <t>Охрана труда</t>
  </si>
  <si>
    <t>ОП.06</t>
  </si>
  <si>
    <t>Электробезопасность</t>
  </si>
  <si>
    <t>ОП.07</t>
  </si>
  <si>
    <t>Электрические машины, электропривод и системы управления электроснабжением</t>
  </si>
  <si>
    <t>П.00</t>
  </si>
  <si>
    <t>Профессиональный цикл</t>
  </si>
  <si>
    <t>ПМ.01</t>
  </si>
  <si>
    <t>Выполнение монтажа и наладки устройств электроснабжения и электрооборудования (по отраслям)</t>
  </si>
  <si>
    <t>Эм</t>
  </si>
  <si>
    <t>МДК 01.01</t>
  </si>
  <si>
    <t>Технология электромонтажных и сборочных работ устройств электроснабжения и электрооборудования</t>
  </si>
  <si>
    <t xml:space="preserve"> -,дз</t>
  </si>
  <si>
    <t>МДК 01.02</t>
  </si>
  <si>
    <t>Выполнение работ по профессии 18590 Слесарь-электрик по ремонту электрооборудования</t>
  </si>
  <si>
    <t xml:space="preserve"> -,э</t>
  </si>
  <si>
    <t>УП. 01</t>
  </si>
  <si>
    <t>Учебная практика</t>
  </si>
  <si>
    <t xml:space="preserve"> -, дз,-</t>
  </si>
  <si>
    <t>ПП. 01</t>
  </si>
  <si>
    <t>Производственная практика</t>
  </si>
  <si>
    <t>ПМ.02</t>
  </si>
  <si>
    <t>Выполнение технического обслуживания устройств электроснабжения и электрооборудования (по отраслям)</t>
  </si>
  <si>
    <t>МДК 02.01</t>
  </si>
  <si>
    <t>Технология обеспечения бесперебойной работы электрооборудования и электроустановок</t>
  </si>
  <si>
    <t>МДК 02.02</t>
  </si>
  <si>
    <t>Э ком.</t>
  </si>
  <si>
    <t>МДК 02.03</t>
  </si>
  <si>
    <t>Выполнение работ по профессии рабочего 19859 Электромонтер по ремонту и монтажу кабельных линий</t>
  </si>
  <si>
    <t>УП.02</t>
  </si>
  <si>
    <t>дз</t>
  </si>
  <si>
    <t>ПП.02</t>
  </si>
  <si>
    <t>ПМ.03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</si>
  <si>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</si>
  <si>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МДК.03.01</t>
  </si>
  <si>
    <t>Технология ремонтных работ устройств электроснабжения и электрооборудования</t>
  </si>
  <si>
    <t>Э</t>
  </si>
  <si>
    <t>УП.03</t>
  </si>
  <si>
    <t>ПП.03</t>
  </si>
  <si>
    <t>Вариатив</t>
  </si>
  <si>
    <t>ГИА</t>
  </si>
  <si>
    <t>Всего часов обучения</t>
  </si>
  <si>
    <t xml:space="preserve">Общий объем образовательной программы </t>
  </si>
  <si>
    <r>
      <t xml:space="preserve">Общее количество консультаций на группу:   112 часов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Государственная итоговая аттестация:</t>
    </r>
    <r>
      <rPr>
        <sz val="14"/>
        <rFont val="Times New Roman"/>
        <family val="1"/>
        <charset val="204"/>
      </rPr>
      <t xml:space="preserve">
выпускная квалификационная работа в виде демонстрационного экзамена
</t>
    </r>
  </si>
  <si>
    <t>Всего</t>
  </si>
  <si>
    <t>часов по дисциплинам и МДК</t>
  </si>
  <si>
    <t>часов учебной практики</t>
  </si>
  <si>
    <t>2н</t>
  </si>
  <si>
    <t>4н</t>
  </si>
  <si>
    <t>часов призводствен. практики</t>
  </si>
  <si>
    <t>3н</t>
  </si>
  <si>
    <t>6н</t>
  </si>
  <si>
    <t>часов преддиплом. практики</t>
  </si>
  <si>
    <t xml:space="preserve">часов самостоятельной работы </t>
  </si>
  <si>
    <t>часов консультаций</t>
  </si>
  <si>
    <t>часов на экзамены</t>
  </si>
  <si>
    <t>всего (часов обучения)</t>
  </si>
  <si>
    <t>количество экзаменов</t>
  </si>
  <si>
    <t>количество диф.зачетов</t>
  </si>
  <si>
    <t xml:space="preserve">количество зачетов 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</si>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</sst>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name val="Arial Cyr"/>
      <charset val="204"/>
    </font>
    <font>
      <sz val="16"/>
      <color rgb="FF00B050"/>
      <name val="Arial Cyr"/>
      <charset val="204"/>
    </font>
    <font>
      <sz val="16"/>
      <color rgb="FFFF0000"/>
      <name val="Arial Cyr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00B050"/>
      <name val="Times New Roman"/>
      <family val="1"/>
      <charset val="204"/>
    </font>
    <font>
      <sz val="16"/>
      <color theme="1"/>
      <name val="Arial Cyr"/>
      <charset val="204"/>
    </font>
    <font>
      <b/>
      <sz val="16"/>
      <color rgb="FF000000"/>
      <name val="Times New Roman"/>
      <family val="1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4"/>
      <color theme="0" tint="-0.14999847407452621"/>
      <name val="Times New Roman"/>
      <family val="1"/>
      <charset val="204"/>
    </font>
    <font>
      <sz val="10"/>
      <color theme="0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26" fillId="0" borderId="0"/>
  </cellStyleXfs>
  <cellXfs count="228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textRotation="90"/>
    </xf>
    <xf numFmtId="0" fontId="4" fillId="2" borderId="3" xfId="0" applyFont="1" applyFill="1" applyBorder="1" applyAlignment="1">
      <alignment horizontal="center" vertical="center" textRotation="90" wrapText="1"/>
    </xf>
    <xf numFmtId="49" fontId="7" fillId="3" borderId="3" xfId="1" applyNumberFormat="1" applyFont="1" applyFill="1" applyBorder="1" applyAlignment="1">
      <alignment horizontal="center"/>
    </xf>
    <xf numFmtId="49" fontId="8" fillId="3" borderId="3" xfId="1" applyNumberFormat="1" applyFont="1" applyFill="1" applyBorder="1" applyAlignment="1">
      <alignment horizontal="left" wrapText="1"/>
    </xf>
    <xf numFmtId="1" fontId="7" fillId="3" borderId="3" xfId="0" applyNumberFormat="1" applyFont="1" applyFill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1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/>
    </xf>
    <xf numFmtId="1" fontId="16" fillId="2" borderId="3" xfId="1" applyNumberFormat="1" applyFont="1" applyFill="1" applyBorder="1" applyAlignment="1">
      <alignment horizontal="center" vertical="center"/>
    </xf>
    <xf numFmtId="1" fontId="16" fillId="4" borderId="5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1" fontId="16" fillId="5" borderId="3" xfId="1" applyNumberFormat="1" applyFont="1" applyFill="1" applyBorder="1" applyAlignment="1">
      <alignment horizontal="center" vertical="center"/>
    </xf>
    <xf numFmtId="1" fontId="16" fillId="2" borderId="5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1" fillId="2" borderId="3" xfId="0" applyFont="1" applyFill="1" applyBorder="1" applyAlignment="1">
      <alignment vertical="top" wrapText="1"/>
    </xf>
    <xf numFmtId="1" fontId="5" fillId="2" borderId="5" xfId="1" applyNumberFormat="1" applyFont="1" applyFill="1" applyBorder="1" applyAlignment="1">
      <alignment horizontal="center" vertical="center"/>
    </xf>
    <xf numFmtId="0" fontId="8" fillId="3" borderId="3" xfId="1" applyNumberFormat="1" applyFont="1" applyFill="1" applyBorder="1" applyAlignment="1">
      <alignment horizontal="left" wrapText="1"/>
    </xf>
    <xf numFmtId="0" fontId="5" fillId="3" borderId="3" xfId="1" applyNumberFormat="1" applyFont="1" applyFill="1" applyBorder="1" applyAlignment="1">
      <alignment horizontal="left" wrapText="1"/>
    </xf>
    <xf numFmtId="0" fontId="8" fillId="3" borderId="5" xfId="1" applyNumberFormat="1" applyFont="1" applyFill="1" applyBorder="1" applyAlignment="1">
      <alignment horizontal="left" wrapText="1"/>
    </xf>
    <xf numFmtId="1" fontId="5" fillId="3" borderId="3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/>
    <xf numFmtId="1" fontId="22" fillId="2" borderId="3" xfId="1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" fillId="2" borderId="0" xfId="0" applyFont="1" applyFill="1"/>
    <xf numFmtId="0" fontId="24" fillId="2" borderId="3" xfId="0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left" wrapText="1"/>
    </xf>
    <xf numFmtId="0" fontId="8" fillId="5" borderId="3" xfId="1" applyNumberFormat="1" applyFont="1" applyFill="1" applyBorder="1" applyAlignment="1">
      <alignment horizontal="left" wrapText="1"/>
    </xf>
    <xf numFmtId="0" fontId="8" fillId="2" borderId="5" xfId="1" applyNumberFormat="1" applyFont="1" applyFill="1" applyBorder="1" applyAlignment="1">
      <alignment horizontal="left" wrapText="1"/>
    </xf>
    <xf numFmtId="0" fontId="7" fillId="2" borderId="5" xfId="1" applyNumberFormat="1" applyFont="1" applyFill="1" applyBorder="1" applyAlignment="1">
      <alignment horizontal="left" wrapText="1"/>
    </xf>
    <xf numFmtId="0" fontId="8" fillId="4" borderId="3" xfId="1" applyNumberFormat="1" applyFont="1" applyFill="1" applyBorder="1" applyAlignment="1">
      <alignment horizontal="left" wrapText="1"/>
    </xf>
    <xf numFmtId="0" fontId="24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" fontId="5" fillId="4" borderId="5" xfId="1" applyNumberFormat="1" applyFont="1" applyFill="1" applyBorder="1" applyAlignment="1">
      <alignment horizontal="center" vertical="center"/>
    </xf>
    <xf numFmtId="1" fontId="8" fillId="2" borderId="5" xfId="1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6" fillId="2" borderId="5" xfId="0" quotePrefix="1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17" fillId="2" borderId="3" xfId="0" applyFont="1" applyFill="1" applyBorder="1"/>
    <xf numFmtId="1" fontId="5" fillId="2" borderId="3" xfId="0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9" xfId="0" applyFill="1" applyBorder="1"/>
    <xf numFmtId="0" fontId="0" fillId="2" borderId="8" xfId="0" applyFill="1" applyBorder="1"/>
    <xf numFmtId="0" fontId="0" fillId="8" borderId="9" xfId="0" applyFill="1" applyBorder="1"/>
    <xf numFmtId="0" fontId="0" fillId="2" borderId="9" xfId="0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8" borderId="3" xfId="0" applyFont="1" applyFill="1" applyBorder="1"/>
    <xf numFmtId="0" fontId="10" fillId="0" borderId="12" xfId="0" applyFont="1" applyBorder="1" applyAlignment="1">
      <alignment horizontal="center"/>
    </xf>
    <xf numFmtId="0" fontId="0" fillId="2" borderId="3" xfId="0" applyFont="1" applyFill="1" applyBorder="1"/>
    <xf numFmtId="0" fontId="0" fillId="8" borderId="3" xfId="0" applyFill="1" applyBorder="1"/>
    <xf numFmtId="0" fontId="0" fillId="2" borderId="3" xfId="0" applyFill="1" applyBorder="1" applyAlignment="1">
      <alignment horizontal="center"/>
    </xf>
    <xf numFmtId="0" fontId="0" fillId="8" borderId="0" xfId="0" applyFill="1"/>
    <xf numFmtId="0" fontId="0" fillId="2" borderId="12" xfId="0" applyFill="1" applyBorder="1" applyAlignment="1">
      <alignment horizontal="center"/>
    </xf>
    <xf numFmtId="0" fontId="0" fillId="2" borderId="0" xfId="0" applyFont="1" applyFill="1"/>
    <xf numFmtId="0" fontId="0" fillId="8" borderId="0" xfId="0" applyFont="1" applyFill="1"/>
    <xf numFmtId="0" fontId="2" fillId="0" borderId="7" xfId="0" applyFont="1" applyBorder="1"/>
    <xf numFmtId="0" fontId="0" fillId="2" borderId="9" xfId="0" applyFont="1" applyFill="1" applyBorder="1"/>
    <xf numFmtId="0" fontId="0" fillId="8" borderId="9" xfId="0" applyFont="1" applyFill="1" applyBorder="1"/>
    <xf numFmtId="0" fontId="8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1" fontId="5" fillId="2" borderId="0" xfId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/>
    <xf numFmtId="0" fontId="2" fillId="0" borderId="0" xfId="0" applyFont="1" applyBorder="1"/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1" fontId="5" fillId="2" borderId="0" xfId="1" quotePrefix="1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6" fillId="6" borderId="0" xfId="1" applyNumberFormat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16" fillId="7" borderId="0" xfId="1" applyNumberFormat="1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15" fillId="2" borderId="0" xfId="0" quotePrefix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5" fillId="2" borderId="0" xfId="0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vertical="top"/>
    </xf>
    <xf numFmtId="1" fontId="11" fillId="2" borderId="0" xfId="0" applyNumberFormat="1" applyFont="1" applyFill="1" applyBorder="1"/>
    <xf numFmtId="1" fontId="27" fillId="2" borderId="0" xfId="0" applyNumberFormat="1" applyFont="1" applyFill="1" applyBorder="1"/>
    <xf numFmtId="0" fontId="2" fillId="0" borderId="0" xfId="0" applyFont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8" borderId="0" xfId="0" applyFill="1" applyBorder="1"/>
    <xf numFmtId="0" fontId="0" fillId="2" borderId="0" xfId="0" applyFill="1" applyBorder="1" applyAlignment="1">
      <alignment horizontal="right"/>
    </xf>
    <xf numFmtId="0" fontId="17" fillId="8" borderId="0" xfId="0" applyFont="1" applyFill="1" applyBorder="1"/>
    <xf numFmtId="1" fontId="17" fillId="2" borderId="0" xfId="0" applyNumberFormat="1" applyFont="1" applyFill="1" applyBorder="1" applyAlignment="1">
      <alignment horizontal="center"/>
    </xf>
    <xf numFmtId="1" fontId="17" fillId="2" borderId="0" xfId="0" applyNumberFormat="1" applyFont="1" applyFill="1" applyBorder="1"/>
    <xf numFmtId="0" fontId="9" fillId="0" borderId="0" xfId="0" applyFont="1" applyBorder="1" applyAlignment="1">
      <alignment horizontal="center"/>
    </xf>
    <xf numFmtId="0" fontId="0" fillId="8" borderId="0" xfId="0" applyFont="1" applyFill="1" applyBorder="1"/>
    <xf numFmtId="1" fontId="10" fillId="2" borderId="0" xfId="0" applyNumberFormat="1" applyFont="1" applyFill="1" applyBorder="1" applyAlignment="1">
      <alignment horizontal="center"/>
    </xf>
    <xf numFmtId="0" fontId="10" fillId="8" borderId="0" xfId="0" applyFont="1" applyFill="1" applyBorder="1"/>
    <xf numFmtId="0" fontId="10" fillId="2" borderId="0" xfId="0" applyFont="1" applyFill="1" applyBorder="1" applyAlignment="1">
      <alignment horizontal="center"/>
    </xf>
    <xf numFmtId="1" fontId="1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8" fillId="8" borderId="0" xfId="0" applyFont="1" applyFill="1" applyBorder="1"/>
    <xf numFmtId="0" fontId="13" fillId="2" borderId="3" xfId="0" quotePrefix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1" fontId="16" fillId="5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justify" vertical="center" wrapText="1"/>
    </xf>
    <xf numFmtId="0" fontId="21" fillId="3" borderId="3" xfId="0" applyFont="1" applyFill="1" applyBorder="1"/>
    <xf numFmtId="0" fontId="20" fillId="2" borderId="3" xfId="0" applyFont="1" applyFill="1" applyBorder="1" applyAlignment="1">
      <alignment horizontal="justify" vertical="center" wrapText="1"/>
    </xf>
    <xf numFmtId="49" fontId="8" fillId="2" borderId="3" xfId="1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/>
    <xf numFmtId="0" fontId="24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7" fillId="2" borderId="3" xfId="0" applyFont="1" applyFill="1" applyBorder="1" applyAlignment="1"/>
    <xf numFmtId="16" fontId="20" fillId="0" borderId="3" xfId="0" applyNumberFormat="1" applyFont="1" applyBorder="1" applyAlignment="1">
      <alignment horizontal="justify" vertical="center" wrapText="1"/>
    </xf>
    <xf numFmtId="0" fontId="24" fillId="0" borderId="3" xfId="0" applyFont="1" applyBorder="1" applyAlignment="1">
      <alignment horizontal="justify" vertical="center" wrapText="1"/>
    </xf>
    <xf numFmtId="1" fontId="8" fillId="3" borderId="4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8" fillId="3" borderId="4" xfId="1" applyNumberFormat="1" applyFont="1" applyFill="1" applyBorder="1" applyAlignment="1">
      <alignment horizontal="left" wrapText="1"/>
    </xf>
    <xf numFmtId="0" fontId="24" fillId="3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1" fontId="8" fillId="2" borderId="4" xfId="1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/>
    </xf>
    <xf numFmtId="1" fontId="8" fillId="3" borderId="6" xfId="0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 vertical="center" wrapText="1"/>
    </xf>
    <xf numFmtId="0" fontId="8" fillId="3" borderId="6" xfId="1" applyNumberFormat="1" applyFont="1" applyFill="1" applyBorder="1" applyAlignment="1">
      <alignment horizontal="left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left" wrapText="1"/>
    </xf>
    <xf numFmtId="0" fontId="8" fillId="5" borderId="6" xfId="1" applyNumberFormat="1" applyFont="1" applyFill="1" applyBorder="1" applyAlignment="1">
      <alignment horizontal="left" wrapText="1"/>
    </xf>
    <xf numFmtId="1" fontId="8" fillId="2" borderId="6" xfId="1" applyNumberFormat="1" applyFont="1" applyFill="1" applyBorder="1" applyAlignment="1">
      <alignment horizontal="center" vertical="center"/>
    </xf>
    <xf numFmtId="1" fontId="16" fillId="2" borderId="6" xfId="1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16" fillId="2" borderId="6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1" fontId="16" fillId="5" borderId="6" xfId="0" applyNumberFormat="1" applyFont="1" applyFill="1" applyBorder="1" applyAlignment="1">
      <alignment horizontal="center" vertical="center"/>
    </xf>
    <xf numFmtId="1" fontId="16" fillId="2" borderId="6" xfId="0" applyNumberFormat="1" applyFont="1" applyFill="1" applyBorder="1" applyAlignment="1">
      <alignment horizontal="center" vertical="center"/>
    </xf>
    <xf numFmtId="1" fontId="16" fillId="6" borderId="6" xfId="0" applyNumberFormat="1" applyFont="1" applyFill="1" applyBorder="1" applyAlignment="1">
      <alignment horizontal="center" vertical="center"/>
    </xf>
    <xf numFmtId="1" fontId="8" fillId="5" borderId="6" xfId="1" applyNumberFormat="1" applyFont="1" applyFill="1" applyBorder="1" applyAlignment="1">
      <alignment horizontal="center" vertical="center"/>
    </xf>
    <xf numFmtId="1" fontId="7" fillId="2" borderId="5" xfId="1" applyNumberFormat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justify" vertical="center" wrapText="1"/>
    </xf>
    <xf numFmtId="0" fontId="20" fillId="9" borderId="3" xfId="0" applyFont="1" applyFill="1" applyBorder="1" applyAlignment="1">
      <alignment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1" fillId="2" borderId="0" xfId="0" applyFont="1" applyFill="1" applyBorder="1" applyAlignment="1">
      <alignment vertical="top" wrapText="1"/>
    </xf>
    <xf numFmtId="0" fontId="25" fillId="2" borderId="0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" fontId="5" fillId="2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16" fillId="11" borderId="6" xfId="0" applyNumberFormat="1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</cellXfs>
  <cellStyles count="3">
    <cellStyle name="Обычный" xfId="0" builtinId="0"/>
    <cellStyle name="Обычный 2 3" xfId="2"/>
    <cellStyle name="Обычный_УЧЕБНЫ~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"/>
  <sheetViews>
    <sheetView tabSelected="1" topLeftCell="A10" zoomScale="85" zoomScaleNormal="85" workbookViewId="0">
      <selection activeCell="R58" sqref="R58"/>
    </sheetView>
  </sheetViews>
  <sheetFormatPr defaultRowHeight="23.25" x14ac:dyDescent="0.35"/>
  <cols>
    <col min="1" max="1" width="14.5703125" customWidth="1"/>
    <col min="2" max="2" width="43.140625" customWidth="1"/>
    <col min="3" max="3" width="8.140625" customWidth="1"/>
    <col min="4" max="4" width="7.85546875" customWidth="1"/>
    <col min="5" max="5" width="9" customWidth="1"/>
    <col min="6" max="6" width="7.42578125" customWidth="1"/>
    <col min="7" max="7" width="9.28515625" customWidth="1"/>
    <col min="9" max="9" width="10.5703125" customWidth="1"/>
    <col min="10" max="10" width="8" customWidth="1"/>
    <col min="11" max="11" width="7" customWidth="1"/>
    <col min="12" max="12" width="7.7109375" customWidth="1"/>
    <col min="13" max="13" width="6.85546875" customWidth="1"/>
    <col min="14" max="14" width="7.28515625" style="92" customWidth="1"/>
    <col min="15" max="15" width="7.42578125" style="1" customWidth="1"/>
    <col min="16" max="16" width="7.5703125" style="92" customWidth="1"/>
    <col min="17" max="17" width="7.140625" style="93" customWidth="1"/>
    <col min="18" max="18" width="7.28515625" style="92" customWidth="1"/>
    <col min="19" max="19" width="7.28515625" style="1" customWidth="1"/>
    <col min="20" max="20" width="7.28515625" style="92" customWidth="1"/>
    <col min="21" max="21" width="7.28515625" style="1" customWidth="1"/>
    <col min="22" max="23" width="9.140625" style="3"/>
  </cols>
  <sheetData>
    <row r="1" spans="1:23" ht="32.25" customHeight="1" x14ac:dyDescent="0.35">
      <c r="A1" s="212" t="s">
        <v>0</v>
      </c>
      <c r="B1" s="212"/>
      <c r="C1" s="212"/>
      <c r="D1" s="212"/>
      <c r="E1" s="212"/>
      <c r="F1" s="212"/>
      <c r="N1" s="1"/>
      <c r="P1" s="1"/>
      <c r="Q1" s="2"/>
      <c r="R1" s="1"/>
      <c r="T1" s="1"/>
    </row>
    <row r="2" spans="1:23" ht="39.6" customHeight="1" thickBot="1" x14ac:dyDescent="0.4">
      <c r="A2" s="213" t="s">
        <v>1</v>
      </c>
      <c r="B2" s="214" t="s">
        <v>2</v>
      </c>
      <c r="C2" s="215" t="s">
        <v>3</v>
      </c>
      <c r="D2" s="215"/>
      <c r="E2" s="215" t="s">
        <v>4</v>
      </c>
      <c r="F2" s="215"/>
      <c r="G2" s="215"/>
      <c r="H2" s="215"/>
      <c r="I2" s="215"/>
      <c r="J2" s="215"/>
      <c r="K2" s="215"/>
      <c r="L2" s="215"/>
      <c r="M2" s="215"/>
      <c r="N2" s="218" t="s">
        <v>5</v>
      </c>
      <c r="O2" s="218"/>
      <c r="P2" s="218"/>
      <c r="Q2" s="218"/>
      <c r="R2" s="218"/>
      <c r="S2" s="218"/>
      <c r="T2" s="218"/>
      <c r="U2" s="218"/>
    </row>
    <row r="3" spans="1:23" ht="45" customHeight="1" x14ac:dyDescent="0.35">
      <c r="A3" s="213"/>
      <c r="B3" s="214"/>
      <c r="C3" s="215"/>
      <c r="D3" s="215"/>
      <c r="E3" s="215" t="s">
        <v>6</v>
      </c>
      <c r="F3" s="219" t="s">
        <v>7</v>
      </c>
      <c r="G3" s="215" t="s">
        <v>8</v>
      </c>
      <c r="H3" s="215"/>
      <c r="I3" s="215"/>
      <c r="J3" s="215"/>
      <c r="K3" s="215"/>
      <c r="L3" s="215"/>
      <c r="M3" s="220"/>
      <c r="N3" s="221" t="s">
        <v>9</v>
      </c>
      <c r="O3" s="222"/>
      <c r="P3" s="222"/>
      <c r="Q3" s="223"/>
      <c r="R3" s="221" t="s">
        <v>10</v>
      </c>
      <c r="S3" s="222"/>
      <c r="T3" s="222"/>
      <c r="U3" s="223"/>
    </row>
    <row r="4" spans="1:23" ht="116.25" customHeight="1" x14ac:dyDescent="0.25">
      <c r="A4" s="213"/>
      <c r="B4" s="214"/>
      <c r="C4" s="215"/>
      <c r="D4" s="215"/>
      <c r="E4" s="215"/>
      <c r="F4" s="219"/>
      <c r="G4" s="216" t="s">
        <v>11</v>
      </c>
      <c r="H4" s="215" t="s">
        <v>12</v>
      </c>
      <c r="I4" s="215"/>
      <c r="J4" s="215"/>
      <c r="K4" s="216" t="s">
        <v>13</v>
      </c>
      <c r="L4" s="216" t="s">
        <v>14</v>
      </c>
      <c r="M4" s="217" t="s">
        <v>15</v>
      </c>
      <c r="N4" s="224" t="s">
        <v>16</v>
      </c>
      <c r="O4" s="215"/>
      <c r="P4" s="215" t="s">
        <v>17</v>
      </c>
      <c r="Q4" s="225"/>
      <c r="R4" s="224" t="s">
        <v>18</v>
      </c>
      <c r="S4" s="215"/>
      <c r="T4" s="215" t="s">
        <v>19</v>
      </c>
      <c r="U4" s="225"/>
      <c r="V4" s="6"/>
      <c r="W4" s="6"/>
    </row>
    <row r="5" spans="1:23" ht="21.6" customHeight="1" x14ac:dyDescent="0.35">
      <c r="A5" s="213"/>
      <c r="B5" s="214"/>
      <c r="C5" s="215"/>
      <c r="D5" s="215"/>
      <c r="E5" s="215"/>
      <c r="F5" s="219"/>
      <c r="G5" s="216"/>
      <c r="H5" s="215" t="s">
        <v>20</v>
      </c>
      <c r="I5" s="215"/>
      <c r="J5" s="215"/>
      <c r="K5" s="216"/>
      <c r="L5" s="216"/>
      <c r="M5" s="217"/>
      <c r="N5" s="207" t="s">
        <v>21</v>
      </c>
      <c r="O5" s="216" t="s">
        <v>22</v>
      </c>
      <c r="P5" s="216" t="s">
        <v>21</v>
      </c>
      <c r="Q5" s="206" t="s">
        <v>22</v>
      </c>
      <c r="R5" s="207" t="s">
        <v>21</v>
      </c>
      <c r="S5" s="216" t="s">
        <v>22</v>
      </c>
      <c r="T5" s="216" t="s">
        <v>21</v>
      </c>
      <c r="U5" s="206" t="s">
        <v>22</v>
      </c>
    </row>
    <row r="6" spans="1:23" ht="41.25" customHeight="1" x14ac:dyDescent="0.35">
      <c r="A6" s="213"/>
      <c r="B6" s="214"/>
      <c r="C6" s="215"/>
      <c r="D6" s="215"/>
      <c r="E6" s="215"/>
      <c r="F6" s="219"/>
      <c r="G6" s="216"/>
      <c r="H6" s="216" t="s">
        <v>23</v>
      </c>
      <c r="I6" s="216" t="s">
        <v>24</v>
      </c>
      <c r="J6" s="216" t="s">
        <v>25</v>
      </c>
      <c r="K6" s="216"/>
      <c r="L6" s="216"/>
      <c r="M6" s="217"/>
      <c r="N6" s="207"/>
      <c r="O6" s="216"/>
      <c r="P6" s="216"/>
      <c r="Q6" s="206"/>
      <c r="R6" s="207"/>
      <c r="S6" s="216"/>
      <c r="T6" s="216"/>
      <c r="U6" s="206"/>
    </row>
    <row r="7" spans="1:23" ht="153" customHeight="1" x14ac:dyDescent="0.35">
      <c r="A7" s="213"/>
      <c r="B7" s="214"/>
      <c r="C7" s="7" t="s">
        <v>26</v>
      </c>
      <c r="D7" s="7" t="s">
        <v>27</v>
      </c>
      <c r="E7" s="215"/>
      <c r="F7" s="219"/>
      <c r="G7" s="216"/>
      <c r="H7" s="216"/>
      <c r="I7" s="216"/>
      <c r="J7" s="216"/>
      <c r="K7" s="216"/>
      <c r="L7" s="216"/>
      <c r="M7" s="217"/>
      <c r="N7" s="207"/>
      <c r="O7" s="216"/>
      <c r="P7" s="216"/>
      <c r="Q7" s="206"/>
      <c r="R7" s="207"/>
      <c r="S7" s="216"/>
      <c r="T7" s="216"/>
      <c r="U7" s="206"/>
    </row>
    <row r="8" spans="1:23" s="14" customFormat="1" ht="44.25" customHeight="1" x14ac:dyDescent="0.35">
      <c r="A8" s="8" t="s">
        <v>28</v>
      </c>
      <c r="B8" s="9" t="s">
        <v>29</v>
      </c>
      <c r="C8" s="10"/>
      <c r="D8" s="11"/>
      <c r="E8" s="11">
        <f>SUM(E9:E22)</f>
        <v>1476</v>
      </c>
      <c r="F8" s="11">
        <f>SUM(F9:F22)</f>
        <v>32</v>
      </c>
      <c r="G8" s="11">
        <f>SUM(G9:G22)</f>
        <v>1444</v>
      </c>
      <c r="H8" s="11"/>
      <c r="I8" s="11">
        <f>SUM(I9:I22)</f>
        <v>0</v>
      </c>
      <c r="J8" s="11">
        <f>SUM(J9:J22)</f>
        <v>0</v>
      </c>
      <c r="K8" s="11"/>
      <c r="L8" s="11">
        <f t="shared" ref="L8:U8" si="0">SUM(L9:L22)</f>
        <v>18</v>
      </c>
      <c r="M8" s="170">
        <f t="shared" si="0"/>
        <v>0</v>
      </c>
      <c r="N8" s="177">
        <f t="shared" si="0"/>
        <v>486</v>
      </c>
      <c r="O8" s="11">
        <f t="shared" si="0"/>
        <v>0</v>
      </c>
      <c r="P8" s="11">
        <f t="shared" si="0"/>
        <v>626</v>
      </c>
      <c r="Q8" s="12">
        <f t="shared" si="0"/>
        <v>12</v>
      </c>
      <c r="R8" s="177">
        <f t="shared" si="0"/>
        <v>198</v>
      </c>
      <c r="S8" s="11">
        <f t="shared" si="0"/>
        <v>0</v>
      </c>
      <c r="T8" s="11">
        <f t="shared" si="0"/>
        <v>148</v>
      </c>
      <c r="U8" s="12">
        <f t="shared" si="0"/>
        <v>6</v>
      </c>
      <c r="V8" s="13"/>
      <c r="W8" s="13"/>
    </row>
    <row r="9" spans="1:23" ht="38.25" customHeight="1" x14ac:dyDescent="0.35">
      <c r="A9" s="15" t="s">
        <v>30</v>
      </c>
      <c r="B9" s="16" t="s">
        <v>31</v>
      </c>
      <c r="C9" s="155" t="s">
        <v>32</v>
      </c>
      <c r="D9" s="17" t="s">
        <v>33</v>
      </c>
      <c r="E9" s="18">
        <v>72</v>
      </c>
      <c r="F9" s="62">
        <v>0</v>
      </c>
      <c r="G9" s="18">
        <v>72</v>
      </c>
      <c r="H9" s="19"/>
      <c r="I9" s="7"/>
      <c r="J9" s="7"/>
      <c r="K9" s="75"/>
      <c r="L9" s="75">
        <v>6</v>
      </c>
      <c r="M9" s="171"/>
      <c r="N9" s="178">
        <v>30</v>
      </c>
      <c r="O9" s="20"/>
      <c r="P9" s="20">
        <v>36</v>
      </c>
      <c r="Q9" s="21">
        <v>6</v>
      </c>
      <c r="R9" s="189"/>
      <c r="S9" s="22"/>
      <c r="T9" s="23"/>
      <c r="U9" s="24"/>
    </row>
    <row r="10" spans="1:23" ht="38.25" customHeight="1" x14ac:dyDescent="0.35">
      <c r="A10" s="15" t="s">
        <v>34</v>
      </c>
      <c r="B10" s="25" t="s">
        <v>35</v>
      </c>
      <c r="C10" s="155" t="s">
        <v>36</v>
      </c>
      <c r="D10" s="17" t="s">
        <v>37</v>
      </c>
      <c r="E10" s="18">
        <v>108</v>
      </c>
      <c r="F10" s="62">
        <v>0</v>
      </c>
      <c r="G10" s="18">
        <v>108</v>
      </c>
      <c r="H10" s="19"/>
      <c r="I10" s="7"/>
      <c r="J10" s="7"/>
      <c r="K10" s="75"/>
      <c r="L10" s="75"/>
      <c r="M10" s="171"/>
      <c r="N10" s="178">
        <v>46</v>
      </c>
      <c r="O10" s="20"/>
      <c r="P10" s="26">
        <v>62</v>
      </c>
      <c r="Q10" s="27"/>
      <c r="R10" s="189"/>
      <c r="S10" s="22"/>
      <c r="T10" s="28"/>
      <c r="U10" s="24"/>
    </row>
    <row r="11" spans="1:23" ht="33.75" customHeight="1" x14ac:dyDescent="0.35">
      <c r="A11" s="15" t="s">
        <v>38</v>
      </c>
      <c r="B11" s="25" t="s">
        <v>39</v>
      </c>
      <c r="C11" s="155" t="s">
        <v>36</v>
      </c>
      <c r="D11" s="17" t="s">
        <v>37</v>
      </c>
      <c r="E11" s="18">
        <v>136</v>
      </c>
      <c r="F11" s="62">
        <v>0</v>
      </c>
      <c r="G11" s="18">
        <v>136</v>
      </c>
      <c r="H11" s="19"/>
      <c r="I11" s="7"/>
      <c r="J11" s="7"/>
      <c r="K11" s="75"/>
      <c r="L11" s="75"/>
      <c r="M11" s="171"/>
      <c r="N11" s="178">
        <v>58</v>
      </c>
      <c r="O11" s="20"/>
      <c r="P11" s="26">
        <v>78</v>
      </c>
      <c r="Q11" s="27"/>
      <c r="R11" s="189"/>
      <c r="S11" s="22"/>
      <c r="T11" s="28"/>
      <c r="U11" s="24"/>
    </row>
    <row r="12" spans="1:23" ht="38.25" customHeight="1" x14ac:dyDescent="0.35">
      <c r="A12" s="15" t="s">
        <v>40</v>
      </c>
      <c r="B12" s="29" t="s">
        <v>41</v>
      </c>
      <c r="C12" s="155" t="s">
        <v>36</v>
      </c>
      <c r="D12" s="17" t="s">
        <v>37</v>
      </c>
      <c r="E12" s="18">
        <v>72</v>
      </c>
      <c r="F12" s="62">
        <v>0</v>
      </c>
      <c r="G12" s="18">
        <v>72</v>
      </c>
      <c r="H12" s="19"/>
      <c r="I12" s="7"/>
      <c r="J12" s="7"/>
      <c r="K12" s="75"/>
      <c r="L12" s="75"/>
      <c r="M12" s="171"/>
      <c r="N12" s="178"/>
      <c r="O12" s="20"/>
      <c r="P12" s="20"/>
      <c r="Q12" s="27"/>
      <c r="R12" s="226">
        <v>72</v>
      </c>
      <c r="S12" s="22"/>
      <c r="T12" s="227"/>
      <c r="U12" s="24"/>
    </row>
    <row r="13" spans="1:23" ht="28.35" customHeight="1" x14ac:dyDescent="0.35">
      <c r="A13" s="15" t="s">
        <v>42</v>
      </c>
      <c r="B13" s="29" t="s">
        <v>43</v>
      </c>
      <c r="C13" s="155" t="s">
        <v>36</v>
      </c>
      <c r="D13" s="17" t="s">
        <v>37</v>
      </c>
      <c r="E13" s="18">
        <v>72</v>
      </c>
      <c r="F13" s="62">
        <v>0</v>
      </c>
      <c r="G13" s="18">
        <v>72</v>
      </c>
      <c r="H13" s="19"/>
      <c r="I13" s="7"/>
      <c r="J13" s="7"/>
      <c r="K13" s="75"/>
      <c r="L13" s="75"/>
      <c r="M13" s="171"/>
      <c r="N13" s="178"/>
      <c r="O13" s="20"/>
      <c r="P13" s="20"/>
      <c r="Q13" s="27"/>
      <c r="R13" s="189">
        <v>12</v>
      </c>
      <c r="S13" s="22"/>
      <c r="T13" s="30">
        <v>60</v>
      </c>
      <c r="U13" s="24"/>
    </row>
    <row r="14" spans="1:23" ht="28.35" customHeight="1" x14ac:dyDescent="0.35">
      <c r="A14" s="15" t="s">
        <v>44</v>
      </c>
      <c r="B14" s="29" t="s">
        <v>45</v>
      </c>
      <c r="C14" s="155" t="s">
        <v>36</v>
      </c>
      <c r="D14" s="17" t="s">
        <v>37</v>
      </c>
      <c r="E14" s="18">
        <v>72</v>
      </c>
      <c r="F14" s="62">
        <v>0</v>
      </c>
      <c r="G14" s="18">
        <v>72</v>
      </c>
      <c r="H14" s="19"/>
      <c r="I14" s="7"/>
      <c r="J14" s="7"/>
      <c r="K14" s="75"/>
      <c r="L14" s="75"/>
      <c r="M14" s="171"/>
      <c r="N14" s="178">
        <v>34</v>
      </c>
      <c r="O14" s="20"/>
      <c r="P14" s="26">
        <v>38</v>
      </c>
      <c r="Q14" s="27"/>
      <c r="R14" s="189"/>
      <c r="S14" s="22"/>
      <c r="T14" s="23"/>
      <c r="U14" s="24"/>
    </row>
    <row r="15" spans="1:23" ht="35.25" customHeight="1" x14ac:dyDescent="0.35">
      <c r="A15" s="15" t="s">
        <v>46</v>
      </c>
      <c r="B15" s="16" t="s">
        <v>47</v>
      </c>
      <c r="C15" s="155" t="s">
        <v>32</v>
      </c>
      <c r="D15" s="17" t="s">
        <v>33</v>
      </c>
      <c r="E15" s="18">
        <v>340</v>
      </c>
      <c r="F15" s="62">
        <v>0</v>
      </c>
      <c r="G15" s="18">
        <v>340</v>
      </c>
      <c r="H15" s="19"/>
      <c r="I15" s="7"/>
      <c r="J15" s="7"/>
      <c r="K15" s="75"/>
      <c r="L15" s="75">
        <v>6</v>
      </c>
      <c r="M15" s="171"/>
      <c r="N15" s="178">
        <v>84</v>
      </c>
      <c r="O15" s="20"/>
      <c r="P15" s="20">
        <v>120</v>
      </c>
      <c r="Q15" s="27"/>
      <c r="R15" s="189">
        <v>42</v>
      </c>
      <c r="S15" s="22"/>
      <c r="T15" s="23">
        <v>88</v>
      </c>
      <c r="U15" s="31">
        <v>6</v>
      </c>
    </row>
    <row r="16" spans="1:23" ht="35.25" customHeight="1" x14ac:dyDescent="0.35">
      <c r="A16" s="15" t="s">
        <v>48</v>
      </c>
      <c r="B16" s="16" t="s">
        <v>49</v>
      </c>
      <c r="C16" s="155" t="s">
        <v>36</v>
      </c>
      <c r="D16" s="17" t="s">
        <v>37</v>
      </c>
      <c r="E16" s="18">
        <v>108</v>
      </c>
      <c r="F16" s="62">
        <v>0</v>
      </c>
      <c r="G16" s="18">
        <v>108</v>
      </c>
      <c r="H16" s="19"/>
      <c r="I16" s="7"/>
      <c r="J16" s="7"/>
      <c r="K16" s="75"/>
      <c r="L16" s="75"/>
      <c r="M16" s="171"/>
      <c r="N16" s="178">
        <v>46</v>
      </c>
      <c r="O16" s="20"/>
      <c r="P16" s="26">
        <v>62</v>
      </c>
      <c r="Q16" s="27"/>
      <c r="R16" s="185"/>
      <c r="S16" s="22"/>
      <c r="T16" s="23"/>
      <c r="U16" s="24"/>
    </row>
    <row r="17" spans="1:23" ht="35.25" customHeight="1" x14ac:dyDescent="0.35">
      <c r="A17" s="15" t="s">
        <v>50</v>
      </c>
      <c r="B17" s="29" t="s">
        <v>51</v>
      </c>
      <c r="C17" s="156" t="s">
        <v>52</v>
      </c>
      <c r="D17" s="17" t="s">
        <v>37</v>
      </c>
      <c r="E17" s="18">
        <v>72</v>
      </c>
      <c r="F17" s="62">
        <v>0</v>
      </c>
      <c r="G17" s="18">
        <v>72</v>
      </c>
      <c r="H17" s="19"/>
      <c r="I17" s="7"/>
      <c r="J17" s="7"/>
      <c r="K17" s="75"/>
      <c r="L17" s="75"/>
      <c r="M17" s="171"/>
      <c r="N17" s="178">
        <v>34</v>
      </c>
      <c r="O17" s="20"/>
      <c r="P17" s="26">
        <v>38</v>
      </c>
      <c r="Q17" s="27"/>
      <c r="R17" s="185"/>
      <c r="S17" s="22"/>
      <c r="T17" s="23"/>
      <c r="U17" s="24"/>
    </row>
    <row r="18" spans="1:23" ht="41.25" customHeight="1" x14ac:dyDescent="0.35">
      <c r="A18" s="15" t="s">
        <v>53</v>
      </c>
      <c r="B18" s="29" t="s">
        <v>54</v>
      </c>
      <c r="C18" s="155" t="s">
        <v>36</v>
      </c>
      <c r="D18" s="17" t="s">
        <v>37</v>
      </c>
      <c r="E18" s="18">
        <v>68</v>
      </c>
      <c r="F18" s="62">
        <v>0</v>
      </c>
      <c r="G18" s="18">
        <v>68</v>
      </c>
      <c r="H18" s="19"/>
      <c r="I18" s="7"/>
      <c r="J18" s="7"/>
      <c r="K18" s="75"/>
      <c r="L18" s="75"/>
      <c r="M18" s="171"/>
      <c r="N18" s="178">
        <v>34</v>
      </c>
      <c r="O18" s="20"/>
      <c r="P18" s="26">
        <v>34</v>
      </c>
      <c r="Q18" s="27"/>
      <c r="R18" s="189"/>
      <c r="S18" s="22"/>
      <c r="T18" s="23"/>
      <c r="U18" s="24"/>
    </row>
    <row r="19" spans="1:23" ht="41.25" customHeight="1" x14ac:dyDescent="0.35">
      <c r="A19" s="32" t="s">
        <v>55</v>
      </c>
      <c r="B19" s="29" t="s">
        <v>56</v>
      </c>
      <c r="C19" s="155" t="s">
        <v>32</v>
      </c>
      <c r="D19" s="17" t="s">
        <v>33</v>
      </c>
      <c r="E19" s="18">
        <v>180</v>
      </c>
      <c r="F19" s="62"/>
      <c r="G19" s="18">
        <v>180</v>
      </c>
      <c r="H19" s="19"/>
      <c r="I19" s="7"/>
      <c r="J19" s="7"/>
      <c r="K19" s="75"/>
      <c r="L19" s="75">
        <v>6</v>
      </c>
      <c r="M19" s="74"/>
      <c r="N19" s="178">
        <v>76</v>
      </c>
      <c r="O19" s="20"/>
      <c r="P19" s="20">
        <v>98</v>
      </c>
      <c r="Q19" s="21">
        <v>6</v>
      </c>
      <c r="R19" s="189"/>
      <c r="S19" s="22"/>
      <c r="T19" s="23"/>
      <c r="U19" s="24"/>
    </row>
    <row r="20" spans="1:23" ht="28.35" customHeight="1" x14ac:dyDescent="0.35">
      <c r="A20" s="32" t="s">
        <v>57</v>
      </c>
      <c r="B20" s="29" t="s">
        <v>58</v>
      </c>
      <c r="C20" s="155" t="s">
        <v>36</v>
      </c>
      <c r="D20" s="17" t="s">
        <v>37</v>
      </c>
      <c r="E20" s="18">
        <v>72</v>
      </c>
      <c r="F20" s="62">
        <v>0</v>
      </c>
      <c r="G20" s="18">
        <v>72</v>
      </c>
      <c r="H20" s="19"/>
      <c r="I20" s="7"/>
      <c r="J20" s="7"/>
      <c r="K20" s="75"/>
      <c r="L20" s="75"/>
      <c r="M20" s="74"/>
      <c r="N20" s="178">
        <v>34</v>
      </c>
      <c r="O20" s="20"/>
      <c r="P20" s="26">
        <v>38</v>
      </c>
      <c r="Q20" s="27"/>
      <c r="R20" s="189"/>
      <c r="S20" s="22"/>
      <c r="T20" s="23"/>
      <c r="U20" s="24"/>
    </row>
    <row r="21" spans="1:23" ht="38.25" customHeight="1" x14ac:dyDescent="0.35">
      <c r="A21" s="32" t="s">
        <v>59</v>
      </c>
      <c r="B21" s="29" t="s">
        <v>60</v>
      </c>
      <c r="C21" s="155" t="s">
        <v>36</v>
      </c>
      <c r="D21" s="17" t="s">
        <v>37</v>
      </c>
      <c r="E21" s="18">
        <v>72</v>
      </c>
      <c r="F21" s="62">
        <v>0</v>
      </c>
      <c r="G21" s="18">
        <v>72</v>
      </c>
      <c r="H21" s="19"/>
      <c r="I21" s="7"/>
      <c r="J21" s="7"/>
      <c r="K21" s="75"/>
      <c r="L21" s="75"/>
      <c r="M21" s="74"/>
      <c r="N21" s="178">
        <v>0</v>
      </c>
      <c r="O21" s="20"/>
      <c r="P21" s="20">
        <v>0</v>
      </c>
      <c r="Q21" s="27"/>
      <c r="R21" s="226">
        <v>72</v>
      </c>
      <c r="S21" s="22"/>
      <c r="T21" s="28"/>
      <c r="U21" s="24"/>
    </row>
    <row r="22" spans="1:23" ht="39" customHeight="1" x14ac:dyDescent="0.35">
      <c r="A22" s="32"/>
      <c r="B22" s="29" t="s">
        <v>61</v>
      </c>
      <c r="C22" s="155"/>
      <c r="D22" s="17"/>
      <c r="E22" s="18">
        <v>32</v>
      </c>
      <c r="F22" s="62">
        <v>32</v>
      </c>
      <c r="G22" s="18"/>
      <c r="H22" s="19"/>
      <c r="I22" s="7"/>
      <c r="J22" s="7"/>
      <c r="K22" s="75"/>
      <c r="L22" s="75"/>
      <c r="M22" s="74"/>
      <c r="N22" s="178">
        <v>10</v>
      </c>
      <c r="O22" s="20"/>
      <c r="P22" s="20">
        <v>22</v>
      </c>
      <c r="Q22" s="27"/>
      <c r="R22" s="189"/>
      <c r="S22" s="22"/>
      <c r="T22" s="23"/>
      <c r="U22" s="24"/>
    </row>
    <row r="23" spans="1:23" s="41" customFormat="1" ht="65.25" customHeight="1" x14ac:dyDescent="0.35">
      <c r="A23" s="9" t="s">
        <v>62</v>
      </c>
      <c r="B23" s="9" t="s">
        <v>63</v>
      </c>
      <c r="C23" s="9"/>
      <c r="D23" s="9"/>
      <c r="E23" s="34">
        <f>SUM(E24:E29)</f>
        <v>216</v>
      </c>
      <c r="F23" s="34">
        <f t="shared" ref="F23:U23" si="1">SUM(F24:F29)</f>
        <v>0</v>
      </c>
      <c r="G23" s="34">
        <f t="shared" si="1"/>
        <v>216</v>
      </c>
      <c r="H23" s="34">
        <f t="shared" si="1"/>
        <v>0</v>
      </c>
      <c r="I23" s="34">
        <f t="shared" si="1"/>
        <v>148</v>
      </c>
      <c r="J23" s="35">
        <f t="shared" si="1"/>
        <v>0</v>
      </c>
      <c r="K23" s="35">
        <f t="shared" si="1"/>
        <v>0</v>
      </c>
      <c r="L23" s="35">
        <f t="shared" si="1"/>
        <v>0</v>
      </c>
      <c r="M23" s="172">
        <f t="shared" si="1"/>
        <v>0</v>
      </c>
      <c r="N23" s="179">
        <f t="shared" si="1"/>
        <v>0</v>
      </c>
      <c r="O23" s="34">
        <f t="shared" si="1"/>
        <v>0</v>
      </c>
      <c r="P23" s="34">
        <f t="shared" si="1"/>
        <v>0</v>
      </c>
      <c r="Q23" s="36">
        <f t="shared" si="1"/>
        <v>0</v>
      </c>
      <c r="R23" s="190">
        <f t="shared" si="1"/>
        <v>66</v>
      </c>
      <c r="S23" s="37">
        <f t="shared" si="1"/>
        <v>0</v>
      </c>
      <c r="T23" s="38">
        <f t="shared" si="1"/>
        <v>150</v>
      </c>
      <c r="U23" s="39">
        <f t="shared" si="1"/>
        <v>0</v>
      </c>
      <c r="V23" s="40"/>
      <c r="W23" s="40"/>
    </row>
    <row r="24" spans="1:23" ht="41.25" customHeight="1" x14ac:dyDescent="0.35">
      <c r="A24" s="157" t="s">
        <v>64</v>
      </c>
      <c r="B24" s="157" t="s">
        <v>65</v>
      </c>
      <c r="C24" s="43" t="s">
        <v>66</v>
      </c>
      <c r="D24" s="17"/>
      <c r="E24" s="42">
        <v>36</v>
      </c>
      <c r="F24" s="43"/>
      <c r="G24" s="42">
        <v>36</v>
      </c>
      <c r="H24" s="19"/>
      <c r="I24" s="42">
        <v>16</v>
      </c>
      <c r="J24" s="75"/>
      <c r="K24" s="75"/>
      <c r="L24" s="75"/>
      <c r="M24" s="55"/>
      <c r="N24" s="5"/>
      <c r="O24" s="19"/>
      <c r="P24" s="44"/>
      <c r="Q24" s="33"/>
      <c r="R24" s="191">
        <v>36</v>
      </c>
      <c r="S24" s="45"/>
      <c r="T24" s="61"/>
      <c r="U24" s="46"/>
    </row>
    <row r="25" spans="1:23" ht="60.75" customHeight="1" x14ac:dyDescent="0.35">
      <c r="A25" s="157" t="s">
        <v>67</v>
      </c>
      <c r="B25" s="157" t="s">
        <v>68</v>
      </c>
      <c r="C25" s="43" t="s">
        <v>66</v>
      </c>
      <c r="D25" s="17"/>
      <c r="E25" s="42">
        <v>36</v>
      </c>
      <c r="F25" s="43"/>
      <c r="G25" s="42">
        <v>36</v>
      </c>
      <c r="H25" s="19"/>
      <c r="I25" s="42">
        <v>28</v>
      </c>
      <c r="J25" s="75"/>
      <c r="K25" s="75"/>
      <c r="L25" s="75"/>
      <c r="M25" s="55"/>
      <c r="N25" s="5"/>
      <c r="O25" s="19"/>
      <c r="P25" s="44"/>
      <c r="Q25" s="33"/>
      <c r="R25" s="192">
        <v>10</v>
      </c>
      <c r="S25" s="45"/>
      <c r="T25" s="69">
        <v>26</v>
      </c>
      <c r="U25" s="46"/>
    </row>
    <row r="26" spans="1:23" ht="54" customHeight="1" x14ac:dyDescent="0.35">
      <c r="A26" s="157" t="s">
        <v>69</v>
      </c>
      <c r="B26" s="157" t="s">
        <v>70</v>
      </c>
      <c r="C26" s="155" t="s">
        <v>36</v>
      </c>
      <c r="D26" s="17"/>
      <c r="E26" s="42">
        <v>36</v>
      </c>
      <c r="F26" s="43"/>
      <c r="G26" s="42">
        <v>36</v>
      </c>
      <c r="H26" s="19"/>
      <c r="I26" s="42">
        <v>30</v>
      </c>
      <c r="J26" s="75"/>
      <c r="K26" s="75"/>
      <c r="L26" s="75"/>
      <c r="M26" s="55"/>
      <c r="N26" s="5"/>
      <c r="O26" s="19"/>
      <c r="P26" s="44"/>
      <c r="Q26" s="33"/>
      <c r="R26" s="192"/>
      <c r="S26" s="45"/>
      <c r="T26" s="69">
        <v>36</v>
      </c>
      <c r="U26" s="46"/>
    </row>
    <row r="27" spans="1:23" ht="33" customHeight="1" x14ac:dyDescent="0.35">
      <c r="A27" s="157" t="s">
        <v>71</v>
      </c>
      <c r="B27" s="157" t="s">
        <v>51</v>
      </c>
      <c r="C27" s="43" t="s">
        <v>52</v>
      </c>
      <c r="D27" s="17"/>
      <c r="E27" s="42">
        <v>36</v>
      </c>
      <c r="F27" s="43"/>
      <c r="G27" s="42">
        <v>36</v>
      </c>
      <c r="H27" s="19"/>
      <c r="I27" s="42">
        <v>34</v>
      </c>
      <c r="J27" s="75"/>
      <c r="K27" s="75"/>
      <c r="L27" s="75"/>
      <c r="M27" s="55"/>
      <c r="N27" s="5"/>
      <c r="O27" s="19"/>
      <c r="P27" s="44"/>
      <c r="Q27" s="33"/>
      <c r="R27" s="192">
        <v>20</v>
      </c>
      <c r="S27" s="45"/>
      <c r="T27" s="69">
        <v>16</v>
      </c>
      <c r="U27" s="46"/>
    </row>
    <row r="28" spans="1:23" ht="46.5" customHeight="1" x14ac:dyDescent="0.35">
      <c r="A28" s="157" t="s">
        <v>72</v>
      </c>
      <c r="B28" s="157" t="s">
        <v>73</v>
      </c>
      <c r="C28" s="155" t="s">
        <v>36</v>
      </c>
      <c r="D28" s="17"/>
      <c r="E28" s="42">
        <v>36</v>
      </c>
      <c r="F28" s="43"/>
      <c r="G28" s="42">
        <v>36</v>
      </c>
      <c r="H28" s="19"/>
      <c r="I28" s="42">
        <v>20</v>
      </c>
      <c r="J28" s="75"/>
      <c r="K28" s="75"/>
      <c r="L28" s="75"/>
      <c r="M28" s="55"/>
      <c r="N28" s="5"/>
      <c r="O28" s="19"/>
      <c r="P28" s="44"/>
      <c r="Q28" s="33"/>
      <c r="R28" s="192"/>
      <c r="S28" s="45"/>
      <c r="T28" s="69">
        <v>36</v>
      </c>
      <c r="U28" s="46"/>
    </row>
    <row r="29" spans="1:23" ht="48" customHeight="1" x14ac:dyDescent="0.35">
      <c r="A29" s="157" t="s">
        <v>74</v>
      </c>
      <c r="B29" s="157" t="s">
        <v>75</v>
      </c>
      <c r="C29" s="155" t="s">
        <v>36</v>
      </c>
      <c r="D29" s="17"/>
      <c r="E29" s="42">
        <v>36</v>
      </c>
      <c r="F29" s="43"/>
      <c r="G29" s="42">
        <v>36</v>
      </c>
      <c r="H29" s="19"/>
      <c r="I29" s="42">
        <v>20</v>
      </c>
      <c r="J29" s="75"/>
      <c r="K29" s="75"/>
      <c r="L29" s="75"/>
      <c r="M29" s="55"/>
      <c r="N29" s="5"/>
      <c r="O29" s="19"/>
      <c r="P29" s="44"/>
      <c r="Q29" s="33"/>
      <c r="R29" s="193"/>
      <c r="S29" s="45"/>
      <c r="T29" s="158">
        <v>36</v>
      </c>
      <c r="U29" s="46"/>
    </row>
    <row r="30" spans="1:23" s="1" customFormat="1" ht="49.5" customHeight="1" x14ac:dyDescent="0.35">
      <c r="A30" s="159" t="s">
        <v>76</v>
      </c>
      <c r="B30" s="159" t="s">
        <v>77</v>
      </c>
      <c r="C30" s="160"/>
      <c r="D30" s="9"/>
      <c r="E30" s="54">
        <f>SUM(E31:E37)</f>
        <v>314</v>
      </c>
      <c r="F30" s="54"/>
      <c r="G30" s="54">
        <f t="shared" ref="G30:U30" si="2">SUM(G31:G37)</f>
        <v>314</v>
      </c>
      <c r="H30" s="54"/>
      <c r="I30" s="54">
        <f t="shared" si="2"/>
        <v>170</v>
      </c>
      <c r="J30" s="54">
        <f t="shared" si="2"/>
        <v>0</v>
      </c>
      <c r="K30" s="54">
        <f t="shared" si="2"/>
        <v>0</v>
      </c>
      <c r="L30" s="54">
        <f t="shared" si="2"/>
        <v>0</v>
      </c>
      <c r="M30" s="173">
        <f t="shared" si="2"/>
        <v>0</v>
      </c>
      <c r="N30" s="180">
        <f t="shared" si="2"/>
        <v>120</v>
      </c>
      <c r="O30" s="54">
        <f t="shared" si="2"/>
        <v>6</v>
      </c>
      <c r="P30" s="54">
        <f t="shared" si="2"/>
        <v>80</v>
      </c>
      <c r="Q30" s="181">
        <f t="shared" si="2"/>
        <v>0</v>
      </c>
      <c r="R30" s="180">
        <f t="shared" si="2"/>
        <v>108</v>
      </c>
      <c r="S30" s="54">
        <f t="shared" si="2"/>
        <v>0</v>
      </c>
      <c r="T30" s="54">
        <f t="shared" si="2"/>
        <v>0</v>
      </c>
      <c r="U30" s="181">
        <f t="shared" si="2"/>
        <v>0</v>
      </c>
      <c r="V30" s="47"/>
      <c r="W30" s="47"/>
    </row>
    <row r="31" spans="1:23" s="1" customFormat="1" ht="49.5" customHeight="1" x14ac:dyDescent="0.35">
      <c r="A31" s="198" t="s">
        <v>78</v>
      </c>
      <c r="B31" s="198" t="s">
        <v>79</v>
      </c>
      <c r="C31" s="155" t="s">
        <v>36</v>
      </c>
      <c r="D31" s="162"/>
      <c r="E31" s="163">
        <v>40</v>
      </c>
      <c r="F31" s="48"/>
      <c r="G31" s="163">
        <v>40</v>
      </c>
      <c r="H31" s="48"/>
      <c r="I31" s="163">
        <v>32</v>
      </c>
      <c r="J31" s="48"/>
      <c r="K31" s="48"/>
      <c r="L31" s="48"/>
      <c r="M31" s="174"/>
      <c r="N31" s="182">
        <v>0</v>
      </c>
      <c r="O31" s="49"/>
      <c r="P31" s="50">
        <v>40</v>
      </c>
      <c r="Q31" s="51"/>
      <c r="R31" s="182"/>
      <c r="S31" s="49"/>
      <c r="T31" s="49"/>
      <c r="U31" s="52"/>
      <c r="V31" s="47"/>
      <c r="W31" s="47"/>
    </row>
    <row r="32" spans="1:23" s="1" customFormat="1" ht="49.5" customHeight="1" x14ac:dyDescent="0.35">
      <c r="A32" s="198" t="s">
        <v>80</v>
      </c>
      <c r="B32" s="198" t="s">
        <v>81</v>
      </c>
      <c r="C32" s="164" t="s">
        <v>82</v>
      </c>
      <c r="D32" s="162"/>
      <c r="E32" s="163">
        <v>86</v>
      </c>
      <c r="F32" s="48"/>
      <c r="G32" s="163">
        <v>86</v>
      </c>
      <c r="H32" s="48"/>
      <c r="I32" s="163">
        <v>28</v>
      </c>
      <c r="J32" s="48"/>
      <c r="K32" s="48"/>
      <c r="L32" s="48"/>
      <c r="M32" s="174"/>
      <c r="N32" s="182">
        <v>80</v>
      </c>
      <c r="O32" s="53">
        <v>6</v>
      </c>
      <c r="P32" s="49"/>
      <c r="Q32" s="51"/>
      <c r="R32" s="182"/>
      <c r="S32" s="49"/>
      <c r="T32" s="49"/>
      <c r="U32" s="52"/>
      <c r="V32" s="47"/>
      <c r="W32" s="47"/>
    </row>
    <row r="33" spans="1:24" s="1" customFormat="1" ht="49.5" customHeight="1" x14ac:dyDescent="0.35">
      <c r="A33" s="198" t="s">
        <v>83</v>
      </c>
      <c r="B33" s="198" t="s">
        <v>84</v>
      </c>
      <c r="C33" s="164" t="s">
        <v>66</v>
      </c>
      <c r="D33" s="162"/>
      <c r="E33" s="163">
        <v>40</v>
      </c>
      <c r="F33" s="48"/>
      <c r="G33" s="163">
        <v>40</v>
      </c>
      <c r="H33" s="48"/>
      <c r="I33" s="163">
        <v>26</v>
      </c>
      <c r="J33" s="48"/>
      <c r="K33" s="48"/>
      <c r="L33" s="48"/>
      <c r="M33" s="174"/>
      <c r="N33" s="183">
        <v>40</v>
      </c>
      <c r="O33" s="49"/>
      <c r="P33" s="49"/>
      <c r="Q33" s="51"/>
      <c r="R33" s="182"/>
      <c r="S33" s="49"/>
      <c r="T33" s="49"/>
      <c r="U33" s="52"/>
      <c r="V33" s="47"/>
      <c r="W33" s="47"/>
    </row>
    <row r="34" spans="1:24" s="1" customFormat="1" ht="49.5" customHeight="1" x14ac:dyDescent="0.35">
      <c r="A34" s="198" t="s">
        <v>85</v>
      </c>
      <c r="B34" s="198" t="s">
        <v>86</v>
      </c>
      <c r="C34" s="155" t="s">
        <v>36</v>
      </c>
      <c r="D34" s="162"/>
      <c r="E34" s="163">
        <v>40</v>
      </c>
      <c r="F34" s="48"/>
      <c r="G34" s="163">
        <v>40</v>
      </c>
      <c r="H34" s="48"/>
      <c r="I34" s="163">
        <v>24</v>
      </c>
      <c r="J34" s="48"/>
      <c r="K34" s="48"/>
      <c r="L34" s="48"/>
      <c r="M34" s="174"/>
      <c r="N34" s="182"/>
      <c r="O34" s="49"/>
      <c r="P34" s="50">
        <v>40</v>
      </c>
      <c r="Q34" s="51"/>
      <c r="R34" s="182"/>
      <c r="S34" s="49"/>
      <c r="T34" s="49"/>
      <c r="U34" s="52"/>
      <c r="V34" s="47"/>
      <c r="W34" s="47"/>
      <c r="X34" s="1">
        <v>20</v>
      </c>
    </row>
    <row r="35" spans="1:24" s="1" customFormat="1" ht="49.5" customHeight="1" x14ac:dyDescent="0.35">
      <c r="A35" s="161" t="s">
        <v>87</v>
      </c>
      <c r="B35" s="161" t="s">
        <v>88</v>
      </c>
      <c r="C35" s="164" t="s">
        <v>66</v>
      </c>
      <c r="D35" s="162"/>
      <c r="E35" s="163">
        <v>36</v>
      </c>
      <c r="F35" s="48"/>
      <c r="G35" s="163">
        <v>36</v>
      </c>
      <c r="H35" s="48"/>
      <c r="I35" s="163">
        <v>20</v>
      </c>
      <c r="J35" s="48"/>
      <c r="K35" s="48"/>
      <c r="L35" s="48"/>
      <c r="M35" s="174"/>
      <c r="N35" s="182"/>
      <c r="O35" s="49"/>
      <c r="P35" s="49"/>
      <c r="Q35" s="51"/>
      <c r="R35" s="183">
        <v>36</v>
      </c>
      <c r="S35" s="49"/>
      <c r="T35" s="49"/>
      <c r="U35" s="52"/>
      <c r="V35" s="47"/>
      <c r="W35" s="47"/>
    </row>
    <row r="36" spans="1:24" s="1" customFormat="1" ht="49.5" customHeight="1" x14ac:dyDescent="0.35">
      <c r="A36" s="161" t="s">
        <v>89</v>
      </c>
      <c r="B36" s="161" t="s">
        <v>90</v>
      </c>
      <c r="C36" s="164" t="s">
        <v>66</v>
      </c>
      <c r="D36" s="162"/>
      <c r="E36" s="163">
        <v>36</v>
      </c>
      <c r="F36" s="48"/>
      <c r="G36" s="163">
        <v>36</v>
      </c>
      <c r="H36" s="48"/>
      <c r="I36" s="163">
        <v>20</v>
      </c>
      <c r="J36" s="48"/>
      <c r="K36" s="48"/>
      <c r="L36" s="48"/>
      <c r="M36" s="174"/>
      <c r="N36" s="182"/>
      <c r="O36" s="49"/>
      <c r="P36" s="49"/>
      <c r="Q36" s="51"/>
      <c r="R36" s="183">
        <v>36</v>
      </c>
      <c r="S36" s="49"/>
      <c r="T36" s="49"/>
      <c r="U36" s="52"/>
      <c r="V36" s="47"/>
      <c r="W36" s="47"/>
    </row>
    <row r="37" spans="1:24" s="1" customFormat="1" ht="96.75" customHeight="1" x14ac:dyDescent="0.35">
      <c r="A37" s="161" t="s">
        <v>91</v>
      </c>
      <c r="B37" s="161" t="s">
        <v>92</v>
      </c>
      <c r="C37" s="164" t="s">
        <v>66</v>
      </c>
      <c r="D37" s="162"/>
      <c r="E37" s="163">
        <v>36</v>
      </c>
      <c r="F37" s="48"/>
      <c r="G37" s="163">
        <v>36</v>
      </c>
      <c r="H37" s="48"/>
      <c r="I37" s="163">
        <v>20</v>
      </c>
      <c r="J37" s="48"/>
      <c r="K37" s="48"/>
      <c r="L37" s="48"/>
      <c r="M37" s="174"/>
      <c r="N37" s="182"/>
      <c r="O37" s="49"/>
      <c r="P37" s="49"/>
      <c r="Q37" s="51"/>
      <c r="R37" s="183">
        <v>36</v>
      </c>
      <c r="S37" s="49"/>
      <c r="T37" s="49"/>
      <c r="U37" s="52"/>
      <c r="V37" s="47"/>
      <c r="W37" s="47"/>
    </row>
    <row r="38" spans="1:24" s="1" customFormat="1" ht="49.5" customHeight="1" x14ac:dyDescent="0.35">
      <c r="A38" s="159" t="s">
        <v>93</v>
      </c>
      <c r="B38" s="159" t="s">
        <v>94</v>
      </c>
      <c r="C38" s="54"/>
      <c r="D38" s="9"/>
      <c r="E38" s="54">
        <f>SUM(E50+E44+E39)</f>
        <v>910</v>
      </c>
      <c r="F38" s="54"/>
      <c r="G38" s="54">
        <f>SUM(G50+G44+G39)</f>
        <v>108</v>
      </c>
      <c r="H38" s="54"/>
      <c r="I38" s="54">
        <f>SUM(I50+I44+I39)</f>
        <v>630</v>
      </c>
      <c r="J38" s="54"/>
      <c r="K38" s="54"/>
      <c r="L38" s="54"/>
      <c r="M38" s="173"/>
      <c r="N38" s="179">
        <f>SUM(N39:N55)</f>
        <v>0</v>
      </c>
      <c r="O38" s="34">
        <f t="shared" ref="O38:U38" si="3">SUM(O39:O55)</f>
        <v>0</v>
      </c>
      <c r="P38" s="34">
        <f t="shared" si="3"/>
        <v>140</v>
      </c>
      <c r="Q38" s="36">
        <f t="shared" si="3"/>
        <v>6</v>
      </c>
      <c r="R38" s="179">
        <f t="shared" si="3"/>
        <v>228</v>
      </c>
      <c r="S38" s="34">
        <f t="shared" si="3"/>
        <v>12</v>
      </c>
      <c r="T38" s="34">
        <f t="shared" si="3"/>
        <v>506</v>
      </c>
      <c r="U38" s="36">
        <f t="shared" si="3"/>
        <v>18</v>
      </c>
      <c r="V38" s="47"/>
      <c r="W38" s="47"/>
    </row>
    <row r="39" spans="1:24" ht="104.25" customHeight="1" x14ac:dyDescent="0.35">
      <c r="A39" s="165" t="s">
        <v>95</v>
      </c>
      <c r="B39" s="165" t="s">
        <v>96</v>
      </c>
      <c r="C39" s="56" t="s">
        <v>97</v>
      </c>
      <c r="D39" s="75"/>
      <c r="E39" s="56">
        <v>290</v>
      </c>
      <c r="F39" s="57"/>
      <c r="G39" s="56">
        <v>36</v>
      </c>
      <c r="H39" s="58"/>
      <c r="I39" s="56">
        <v>210</v>
      </c>
      <c r="J39" s="4"/>
      <c r="K39" s="75"/>
      <c r="L39" s="75"/>
      <c r="M39" s="55"/>
      <c r="N39" s="5"/>
      <c r="O39" s="19"/>
      <c r="P39" s="44"/>
      <c r="Q39" s="59"/>
      <c r="R39" s="192"/>
      <c r="S39" s="60">
        <v>6</v>
      </c>
      <c r="T39" s="61"/>
      <c r="U39" s="46"/>
      <c r="V39" s="47"/>
    </row>
    <row r="40" spans="1:24" ht="90.75" customHeight="1" x14ac:dyDescent="0.35">
      <c r="A40" s="157" t="s">
        <v>98</v>
      </c>
      <c r="B40" s="198" t="s">
        <v>99</v>
      </c>
      <c r="C40" s="42" t="s">
        <v>100</v>
      </c>
      <c r="D40" s="17"/>
      <c r="E40" s="42">
        <v>50</v>
      </c>
      <c r="F40" s="62"/>
      <c r="G40" s="42">
        <v>36</v>
      </c>
      <c r="H40" s="19"/>
      <c r="I40" s="42">
        <v>30</v>
      </c>
      <c r="J40" s="75"/>
      <c r="K40" s="75"/>
      <c r="L40" s="75"/>
      <c r="M40" s="55"/>
      <c r="N40" s="5"/>
      <c r="O40" s="19"/>
      <c r="P40" s="26">
        <v>50</v>
      </c>
      <c r="Q40" s="33"/>
      <c r="R40" s="192"/>
      <c r="S40" s="45"/>
      <c r="T40" s="61"/>
      <c r="U40" s="46"/>
      <c r="V40" s="47"/>
    </row>
    <row r="41" spans="1:24" ht="90.75" customHeight="1" x14ac:dyDescent="0.35">
      <c r="A41" s="157" t="s">
        <v>101</v>
      </c>
      <c r="B41" s="199" t="s">
        <v>102</v>
      </c>
      <c r="C41" s="42" t="s">
        <v>103</v>
      </c>
      <c r="D41" s="17"/>
      <c r="E41" s="42">
        <v>60</v>
      </c>
      <c r="F41" s="62"/>
      <c r="G41" s="42"/>
      <c r="H41" s="19"/>
      <c r="I41" s="42"/>
      <c r="J41" s="75"/>
      <c r="K41" s="75"/>
      <c r="L41" s="75"/>
      <c r="M41" s="55"/>
      <c r="N41" s="5"/>
      <c r="O41" s="19"/>
      <c r="P41" s="20">
        <v>54</v>
      </c>
      <c r="Q41" s="63">
        <v>6</v>
      </c>
      <c r="R41" s="192"/>
      <c r="S41" s="45"/>
      <c r="T41" s="61"/>
      <c r="U41" s="46"/>
      <c r="V41" s="47"/>
    </row>
    <row r="42" spans="1:24" ht="33" customHeight="1" x14ac:dyDescent="0.35">
      <c r="A42" s="157" t="s">
        <v>104</v>
      </c>
      <c r="B42" s="198" t="s">
        <v>105</v>
      </c>
      <c r="C42" s="42" t="s">
        <v>106</v>
      </c>
      <c r="D42" s="17"/>
      <c r="E42" s="42">
        <v>108</v>
      </c>
      <c r="F42" s="62"/>
      <c r="G42" s="42"/>
      <c r="H42" s="19"/>
      <c r="I42" s="42">
        <v>108</v>
      </c>
      <c r="J42" s="75"/>
      <c r="K42" s="75"/>
      <c r="L42" s="75"/>
      <c r="M42" s="55"/>
      <c r="N42" s="5"/>
      <c r="O42" s="19"/>
      <c r="P42" s="20">
        <v>36</v>
      </c>
      <c r="Q42" s="33"/>
      <c r="R42" s="191">
        <v>72</v>
      </c>
      <c r="S42" s="45"/>
      <c r="T42" s="61"/>
      <c r="U42" s="46"/>
      <c r="V42" s="47"/>
    </row>
    <row r="43" spans="1:24" s="1" customFormat="1" ht="28.35" customHeight="1" x14ac:dyDescent="0.35">
      <c r="A43" s="157" t="s">
        <v>107</v>
      </c>
      <c r="B43" s="198" t="s">
        <v>108</v>
      </c>
      <c r="C43" s="42" t="s">
        <v>106</v>
      </c>
      <c r="D43" s="167"/>
      <c r="E43" s="42">
        <v>72</v>
      </c>
      <c r="F43" s="19"/>
      <c r="G43" s="42"/>
      <c r="H43" s="19"/>
      <c r="I43" s="42">
        <v>72</v>
      </c>
      <c r="J43" s="19"/>
      <c r="K43" s="58"/>
      <c r="L43" s="58"/>
      <c r="M43" s="175"/>
      <c r="N43" s="184"/>
      <c r="O43" s="58"/>
      <c r="P43" s="58"/>
      <c r="Q43" s="64"/>
      <c r="R43" s="194">
        <v>72</v>
      </c>
      <c r="S43" s="58"/>
      <c r="T43" s="58"/>
      <c r="U43" s="195"/>
      <c r="V43" s="47"/>
      <c r="W43" s="47"/>
    </row>
    <row r="44" spans="1:24" ht="120.75" customHeight="1" x14ac:dyDescent="0.35">
      <c r="A44" s="165" t="s">
        <v>109</v>
      </c>
      <c r="B44" s="165" t="s">
        <v>110</v>
      </c>
      <c r="C44" s="56" t="s">
        <v>97</v>
      </c>
      <c r="D44" s="17"/>
      <c r="E44" s="56">
        <v>356</v>
      </c>
      <c r="F44" s="58"/>
      <c r="G44" s="56">
        <v>36</v>
      </c>
      <c r="H44" s="58"/>
      <c r="I44" s="56">
        <v>210</v>
      </c>
      <c r="J44" s="19"/>
      <c r="K44" s="65"/>
      <c r="L44" s="19"/>
      <c r="M44" s="74"/>
      <c r="N44" s="185"/>
      <c r="O44" s="20"/>
      <c r="P44" s="20"/>
      <c r="Q44" s="66"/>
      <c r="R44" s="196"/>
      <c r="S44" s="61"/>
      <c r="T44" s="61"/>
      <c r="U44" s="67">
        <v>6</v>
      </c>
      <c r="V44" s="47"/>
    </row>
    <row r="45" spans="1:24" ht="95.25" customHeight="1" x14ac:dyDescent="0.35">
      <c r="A45" s="157" t="s">
        <v>111</v>
      </c>
      <c r="B45" s="157" t="s">
        <v>112</v>
      </c>
      <c r="C45" s="42" t="s">
        <v>66</v>
      </c>
      <c r="D45" s="17"/>
      <c r="E45" s="42">
        <v>48</v>
      </c>
      <c r="F45" s="19"/>
      <c r="G45" s="42">
        <v>36</v>
      </c>
      <c r="H45" s="19"/>
      <c r="I45" s="42">
        <v>30</v>
      </c>
      <c r="J45" s="19"/>
      <c r="K45" s="65"/>
      <c r="L45" s="19"/>
      <c r="M45" s="74"/>
      <c r="N45" s="185"/>
      <c r="O45" s="20"/>
      <c r="P45" s="20"/>
      <c r="Q45" s="68"/>
      <c r="R45" s="197">
        <v>48</v>
      </c>
      <c r="S45" s="61"/>
      <c r="T45" s="61"/>
      <c r="U45" s="46"/>
      <c r="V45" s="47"/>
    </row>
    <row r="46" spans="1:24" ht="95.25" customHeight="1" x14ac:dyDescent="0.35">
      <c r="A46" s="157" t="s">
        <v>113</v>
      </c>
      <c r="B46" s="166" t="s">
        <v>102</v>
      </c>
      <c r="C46" s="208" t="s">
        <v>114</v>
      </c>
      <c r="D46" s="17"/>
      <c r="E46" s="42">
        <v>58</v>
      </c>
      <c r="F46" s="19"/>
      <c r="G46" s="42"/>
      <c r="H46" s="19"/>
      <c r="I46" s="42"/>
      <c r="J46" s="19"/>
      <c r="K46" s="65"/>
      <c r="L46" s="19"/>
      <c r="M46" s="74"/>
      <c r="N46" s="185"/>
      <c r="O46" s="20"/>
      <c r="P46" s="20"/>
      <c r="Q46" s="68"/>
      <c r="R46" s="196"/>
      <c r="S46" s="61"/>
      <c r="T46" s="61">
        <v>54</v>
      </c>
      <c r="U46" s="209">
        <v>6</v>
      </c>
      <c r="V46" s="47"/>
    </row>
    <row r="47" spans="1:24" ht="95.25" customHeight="1" x14ac:dyDescent="0.35">
      <c r="A47" s="168" t="s">
        <v>115</v>
      </c>
      <c r="B47" s="166" t="s">
        <v>116</v>
      </c>
      <c r="C47" s="208"/>
      <c r="D47" s="17"/>
      <c r="E47" s="42">
        <v>22</v>
      </c>
      <c r="F47" s="19"/>
      <c r="G47" s="42"/>
      <c r="H47" s="19"/>
      <c r="I47" s="42"/>
      <c r="J47" s="19"/>
      <c r="K47" s="65"/>
      <c r="L47" s="19"/>
      <c r="M47" s="74"/>
      <c r="N47" s="185"/>
      <c r="O47" s="20"/>
      <c r="P47" s="20"/>
      <c r="Q47" s="68"/>
      <c r="R47" s="196"/>
      <c r="S47" s="61"/>
      <c r="T47" s="61">
        <v>20</v>
      </c>
      <c r="U47" s="209"/>
      <c r="V47" s="47"/>
    </row>
    <row r="48" spans="1:24" ht="43.5" customHeight="1" x14ac:dyDescent="0.35">
      <c r="A48" s="157" t="s">
        <v>117</v>
      </c>
      <c r="B48" s="198" t="s">
        <v>105</v>
      </c>
      <c r="C48" s="42" t="s">
        <v>118</v>
      </c>
      <c r="D48" s="17"/>
      <c r="E48" s="42">
        <v>108</v>
      </c>
      <c r="F48" s="19"/>
      <c r="G48" s="42"/>
      <c r="H48" s="19"/>
      <c r="I48" s="42">
        <v>108</v>
      </c>
      <c r="J48" s="19"/>
      <c r="K48" s="65"/>
      <c r="L48" s="19"/>
      <c r="M48" s="74"/>
      <c r="N48" s="185"/>
      <c r="O48" s="20"/>
      <c r="P48" s="20"/>
      <c r="Q48" s="27"/>
      <c r="R48" s="196"/>
      <c r="S48" s="61"/>
      <c r="T48" s="69">
        <v>108</v>
      </c>
      <c r="U48" s="46"/>
      <c r="V48" s="47"/>
    </row>
    <row r="49" spans="1:23" ht="32.25" customHeight="1" x14ac:dyDescent="0.35">
      <c r="A49" s="157" t="s">
        <v>119</v>
      </c>
      <c r="B49" s="198" t="s">
        <v>108</v>
      </c>
      <c r="C49" s="42" t="s">
        <v>118</v>
      </c>
      <c r="D49" s="45"/>
      <c r="E49" s="42">
        <v>72</v>
      </c>
      <c r="F49" s="19"/>
      <c r="G49" s="42"/>
      <c r="H49" s="19"/>
      <c r="I49" s="42">
        <v>72</v>
      </c>
      <c r="J49" s="19"/>
      <c r="K49" s="65"/>
      <c r="L49" s="19"/>
      <c r="M49" s="74"/>
      <c r="N49" s="185"/>
      <c r="O49" s="20"/>
      <c r="P49" s="20"/>
      <c r="Q49" s="27"/>
      <c r="R49" s="196"/>
      <c r="S49" s="61"/>
      <c r="T49" s="69">
        <v>108</v>
      </c>
      <c r="U49" s="46"/>
      <c r="V49" s="47"/>
    </row>
    <row r="50" spans="1:23" ht="124.5" customHeight="1" x14ac:dyDescent="0.35">
      <c r="A50" s="169" t="s">
        <v>120</v>
      </c>
      <c r="B50" s="169" t="s">
        <v>121</v>
      </c>
      <c r="C50" s="56" t="s">
        <v>97</v>
      </c>
      <c r="D50" s="17"/>
      <c r="E50" s="56">
        <v>264</v>
      </c>
      <c r="F50" s="58"/>
      <c r="G50" s="56">
        <v>36</v>
      </c>
      <c r="H50" s="58"/>
      <c r="I50" s="56">
        <v>210</v>
      </c>
      <c r="J50" s="19"/>
      <c r="K50" s="65"/>
      <c r="L50" s="19"/>
      <c r="M50" s="74"/>
      <c r="N50" s="185"/>
      <c r="O50" s="20"/>
      <c r="P50" s="20"/>
      <c r="Q50" s="27"/>
      <c r="R50" s="196"/>
      <c r="S50" s="61"/>
      <c r="T50" s="61"/>
      <c r="U50" s="67">
        <v>6</v>
      </c>
      <c r="V50" s="47"/>
    </row>
    <row r="51" spans="1:23" ht="60" customHeight="1" x14ac:dyDescent="0.35">
      <c r="A51" s="157" t="s">
        <v>122</v>
      </c>
      <c r="B51" s="157" t="s">
        <v>123</v>
      </c>
      <c r="C51" s="42" t="s">
        <v>124</v>
      </c>
      <c r="D51" s="17"/>
      <c r="E51" s="200">
        <v>48</v>
      </c>
      <c r="F51" s="19">
        <v>6</v>
      </c>
      <c r="G51" s="42">
        <v>42</v>
      </c>
      <c r="H51" s="19"/>
      <c r="I51" s="42">
        <v>30</v>
      </c>
      <c r="J51" s="19"/>
      <c r="K51" s="65"/>
      <c r="L51" s="19">
        <v>6</v>
      </c>
      <c r="M51" s="74"/>
      <c r="N51" s="185"/>
      <c r="O51" s="20"/>
      <c r="P51" s="20"/>
      <c r="Q51" s="27"/>
      <c r="R51" s="196">
        <v>36</v>
      </c>
      <c r="S51" s="70">
        <v>6</v>
      </c>
      <c r="T51" s="61"/>
      <c r="U51" s="46"/>
      <c r="V51" s="47"/>
    </row>
    <row r="52" spans="1:23" ht="60" customHeight="1" x14ac:dyDescent="0.35">
      <c r="A52" s="157" t="s">
        <v>125</v>
      </c>
      <c r="B52" s="157" t="s">
        <v>105</v>
      </c>
      <c r="C52" s="42" t="s">
        <v>118</v>
      </c>
      <c r="D52" s="17"/>
      <c r="E52" s="42">
        <v>108</v>
      </c>
      <c r="F52" s="19"/>
      <c r="G52" s="42"/>
      <c r="H52" s="19"/>
      <c r="I52" s="42">
        <v>108</v>
      </c>
      <c r="J52" s="19"/>
      <c r="K52" s="65"/>
      <c r="L52" s="19"/>
      <c r="M52" s="74"/>
      <c r="N52" s="185"/>
      <c r="O52" s="20"/>
      <c r="P52" s="20"/>
      <c r="Q52" s="27"/>
      <c r="R52" s="196"/>
      <c r="S52" s="61"/>
      <c r="T52" s="69">
        <v>108</v>
      </c>
      <c r="U52" s="46"/>
      <c r="V52" s="47"/>
    </row>
    <row r="53" spans="1:23" ht="38.25" customHeight="1" x14ac:dyDescent="0.35">
      <c r="A53" s="157" t="s">
        <v>126</v>
      </c>
      <c r="B53" s="157" t="s">
        <v>108</v>
      </c>
      <c r="C53" s="42" t="s">
        <v>118</v>
      </c>
      <c r="D53" s="17"/>
      <c r="E53" s="42">
        <v>108</v>
      </c>
      <c r="F53" s="19"/>
      <c r="G53" s="42"/>
      <c r="H53" s="19"/>
      <c r="I53" s="42">
        <v>72</v>
      </c>
      <c r="J53" s="19"/>
      <c r="K53" s="65"/>
      <c r="L53" s="19"/>
      <c r="M53" s="74"/>
      <c r="N53" s="185"/>
      <c r="O53" s="20"/>
      <c r="P53" s="20"/>
      <c r="Q53" s="27"/>
      <c r="R53" s="196"/>
      <c r="S53" s="61"/>
      <c r="T53" s="69">
        <v>108</v>
      </c>
      <c r="U53" s="46"/>
      <c r="V53" s="47"/>
    </row>
    <row r="54" spans="1:23" ht="33" customHeight="1" x14ac:dyDescent="0.35">
      <c r="A54" s="29"/>
      <c r="B54" s="25" t="s">
        <v>127</v>
      </c>
      <c r="C54" s="45"/>
      <c r="D54" s="17"/>
      <c r="E54" s="18"/>
      <c r="F54" s="19"/>
      <c r="G54" s="19"/>
      <c r="H54" s="19"/>
      <c r="I54" s="19"/>
      <c r="J54" s="19"/>
      <c r="K54" s="65"/>
      <c r="L54" s="19"/>
      <c r="M54" s="74"/>
      <c r="N54" s="185"/>
      <c r="O54" s="20"/>
      <c r="P54" s="20"/>
      <c r="Q54" s="27"/>
      <c r="R54" s="196"/>
      <c r="S54" s="61"/>
      <c r="T54" s="61"/>
      <c r="U54" s="46"/>
      <c r="V54" s="47"/>
    </row>
    <row r="55" spans="1:23" ht="27" customHeight="1" x14ac:dyDescent="0.35">
      <c r="A55" s="29"/>
      <c r="B55" s="25" t="s">
        <v>128</v>
      </c>
      <c r="C55" s="45"/>
      <c r="D55" s="17"/>
      <c r="E55" s="18">
        <v>36</v>
      </c>
      <c r="F55" s="19"/>
      <c r="G55" s="19"/>
      <c r="H55" s="19"/>
      <c r="I55" s="19"/>
      <c r="J55" s="19"/>
      <c r="K55" s="65"/>
      <c r="L55" s="19"/>
      <c r="M55" s="74"/>
      <c r="N55" s="185"/>
      <c r="O55" s="20"/>
      <c r="P55" s="20"/>
      <c r="Q55" s="27"/>
      <c r="R55" s="196"/>
      <c r="S55" s="61"/>
      <c r="T55" s="61"/>
      <c r="U55" s="46"/>
      <c r="V55" s="47"/>
    </row>
    <row r="56" spans="1:23" s="1" customFormat="1" ht="42.75" customHeight="1" thickBot="1" x14ac:dyDescent="0.4">
      <c r="A56" s="71"/>
      <c r="B56" s="71"/>
      <c r="C56" s="72"/>
      <c r="D56" s="72"/>
      <c r="E56" s="73">
        <f>SUM(E8+E23+E30+E38+E54+E55)</f>
        <v>2952</v>
      </c>
      <c r="F56" s="73">
        <f t="shared" ref="F56:M56" si="4">SUM(F8+F23+F30+F38+F54+F55)</f>
        <v>32</v>
      </c>
      <c r="G56" s="73">
        <f t="shared" si="4"/>
        <v>2082</v>
      </c>
      <c r="H56" s="73">
        <f t="shared" si="4"/>
        <v>0</v>
      </c>
      <c r="I56" s="73">
        <f t="shared" si="4"/>
        <v>948</v>
      </c>
      <c r="J56" s="73">
        <f t="shared" si="4"/>
        <v>0</v>
      </c>
      <c r="K56" s="73">
        <f t="shared" si="4"/>
        <v>0</v>
      </c>
      <c r="L56" s="73">
        <f t="shared" si="4"/>
        <v>18</v>
      </c>
      <c r="M56" s="176">
        <f t="shared" si="4"/>
        <v>0</v>
      </c>
      <c r="N56" s="186">
        <f>SUM(N8+N23+N30+N38+O56)</f>
        <v>612</v>
      </c>
      <c r="O56" s="187">
        <f t="shared" ref="O56:U56" si="5">SUM(O8+O23+O30+O38)</f>
        <v>6</v>
      </c>
      <c r="P56" s="187">
        <f>SUM(P8+P23+P30+P38+Q56)</f>
        <v>864</v>
      </c>
      <c r="Q56" s="188">
        <f t="shared" si="5"/>
        <v>18</v>
      </c>
      <c r="R56" s="186">
        <f>SUM(R8+R23+R30+R38+S56)</f>
        <v>612</v>
      </c>
      <c r="S56" s="187">
        <f t="shared" si="5"/>
        <v>12</v>
      </c>
      <c r="T56" s="187">
        <f>SUM(T8+T23+T30+T38+U56)</f>
        <v>828</v>
      </c>
      <c r="U56" s="188">
        <f t="shared" si="5"/>
        <v>24</v>
      </c>
      <c r="V56" s="47"/>
      <c r="W56" s="47"/>
    </row>
    <row r="57" spans="1:23" ht="40.5" customHeight="1" x14ac:dyDescent="0.35">
      <c r="A57" s="99"/>
      <c r="B57" s="100"/>
      <c r="C57" s="202"/>
      <c r="D57" s="202"/>
      <c r="E57" s="101"/>
      <c r="F57" s="101"/>
      <c r="G57" s="101"/>
      <c r="H57" s="101"/>
      <c r="I57" s="101"/>
      <c r="J57" s="101"/>
      <c r="K57" s="101"/>
      <c r="L57" s="102"/>
      <c r="M57" s="103"/>
      <c r="N57" s="101"/>
      <c r="O57" s="101"/>
      <c r="P57" s="101"/>
      <c r="Q57" s="101"/>
      <c r="R57" s="103"/>
      <c r="S57" s="103"/>
      <c r="T57" s="103"/>
      <c r="U57" s="103"/>
      <c r="V57" s="104"/>
    </row>
    <row r="58" spans="1:23" ht="80.25" customHeight="1" x14ac:dyDescent="0.35">
      <c r="A58" s="105"/>
      <c r="B58" s="106"/>
      <c r="C58" s="107"/>
      <c r="D58" s="210"/>
      <c r="E58" s="108"/>
      <c r="F58" s="107"/>
      <c r="G58" s="101"/>
      <c r="H58" s="101"/>
      <c r="I58" s="107"/>
      <c r="J58" s="107"/>
      <c r="K58" s="107"/>
      <c r="L58" s="107"/>
      <c r="M58" s="107"/>
      <c r="N58" s="101"/>
      <c r="O58" s="107"/>
      <c r="P58" s="101"/>
      <c r="Q58" s="107"/>
      <c r="R58" s="109"/>
      <c r="S58" s="107"/>
      <c r="T58" s="107"/>
      <c r="U58" s="107"/>
      <c r="V58" s="104"/>
    </row>
    <row r="59" spans="1:23" ht="75" customHeight="1" x14ac:dyDescent="0.35">
      <c r="A59" s="105"/>
      <c r="B59" s="110"/>
      <c r="C59" s="107"/>
      <c r="D59" s="210"/>
      <c r="E59" s="108"/>
      <c r="F59" s="107"/>
      <c r="G59" s="101"/>
      <c r="H59" s="101"/>
      <c r="I59" s="107"/>
      <c r="J59" s="107"/>
      <c r="K59" s="107"/>
      <c r="L59" s="107"/>
      <c r="M59" s="107"/>
      <c r="N59" s="101"/>
      <c r="O59" s="107"/>
      <c r="P59" s="101"/>
      <c r="Q59" s="107"/>
      <c r="R59" s="111"/>
      <c r="S59" s="107"/>
      <c r="T59" s="107"/>
      <c r="U59" s="107"/>
      <c r="V59" s="104"/>
    </row>
    <row r="60" spans="1:23" ht="126.75" customHeight="1" x14ac:dyDescent="0.35">
      <c r="A60" s="105"/>
      <c r="B60" s="106"/>
      <c r="C60" s="210"/>
      <c r="D60" s="107"/>
      <c r="E60" s="108"/>
      <c r="F60" s="107"/>
      <c r="G60" s="101"/>
      <c r="H60" s="107"/>
      <c r="I60" s="107"/>
      <c r="J60" s="107"/>
      <c r="K60" s="107"/>
      <c r="L60" s="107"/>
      <c r="M60" s="107"/>
      <c r="N60" s="101"/>
      <c r="O60" s="101"/>
      <c r="P60" s="101"/>
      <c r="Q60" s="107"/>
      <c r="R60" s="111"/>
      <c r="S60" s="107"/>
      <c r="T60" s="107"/>
      <c r="U60" s="107"/>
      <c r="V60" s="104"/>
    </row>
    <row r="61" spans="1:23" ht="119.25" customHeight="1" x14ac:dyDescent="0.35">
      <c r="A61" s="105"/>
      <c r="B61" s="106"/>
      <c r="C61" s="210"/>
      <c r="D61" s="107"/>
      <c r="E61" s="108"/>
      <c r="F61" s="107"/>
      <c r="G61" s="101"/>
      <c r="H61" s="107"/>
      <c r="I61" s="107"/>
      <c r="J61" s="107"/>
      <c r="K61" s="107"/>
      <c r="L61" s="107"/>
      <c r="M61" s="107"/>
      <c r="N61" s="101"/>
      <c r="O61" s="101"/>
      <c r="P61" s="101"/>
      <c r="Q61" s="107"/>
      <c r="R61" s="111"/>
      <c r="S61" s="112"/>
      <c r="T61" s="107"/>
      <c r="U61" s="107"/>
      <c r="V61" s="104"/>
    </row>
    <row r="62" spans="1:23" s="76" customFormat="1" ht="32.25" customHeight="1" x14ac:dyDescent="0.35">
      <c r="A62" s="105"/>
      <c r="B62" s="106"/>
      <c r="C62" s="113"/>
      <c r="D62" s="107"/>
      <c r="E62" s="107"/>
      <c r="F62" s="107"/>
      <c r="G62" s="101"/>
      <c r="H62" s="107"/>
      <c r="I62" s="107"/>
      <c r="J62" s="107"/>
      <c r="K62" s="107"/>
      <c r="L62" s="107"/>
      <c r="M62" s="107"/>
      <c r="N62" s="101"/>
      <c r="O62" s="101"/>
      <c r="P62" s="101"/>
      <c r="Q62" s="107"/>
      <c r="R62" s="114"/>
      <c r="S62" s="111"/>
      <c r="T62" s="107"/>
      <c r="U62" s="107"/>
      <c r="V62" s="104"/>
      <c r="W62" s="96"/>
    </row>
    <row r="63" spans="1:23" ht="212.25" customHeight="1" x14ac:dyDescent="0.35">
      <c r="A63" s="99"/>
      <c r="B63" s="100"/>
      <c r="C63" s="202"/>
      <c r="D63" s="202"/>
      <c r="E63" s="101"/>
      <c r="F63" s="101"/>
      <c r="G63" s="101"/>
      <c r="H63" s="101"/>
      <c r="I63" s="101"/>
      <c r="J63" s="101"/>
      <c r="K63" s="101"/>
      <c r="L63" s="102"/>
      <c r="M63" s="103"/>
      <c r="N63" s="101"/>
      <c r="O63" s="101"/>
      <c r="P63" s="101"/>
      <c r="Q63" s="101"/>
      <c r="R63" s="103"/>
      <c r="S63" s="103"/>
      <c r="T63" s="103"/>
      <c r="U63" s="103"/>
      <c r="V63" s="104"/>
    </row>
    <row r="64" spans="1:23" ht="97.5" customHeight="1" x14ac:dyDescent="0.35">
      <c r="A64" s="115"/>
      <c r="B64" s="106"/>
      <c r="C64" s="107"/>
      <c r="D64" s="107"/>
      <c r="E64" s="108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2"/>
      <c r="S64" s="116"/>
      <c r="T64" s="117"/>
      <c r="U64" s="101"/>
      <c r="V64" s="104"/>
    </row>
    <row r="65" spans="1:23" ht="98.25" customHeight="1" x14ac:dyDescent="0.35">
      <c r="A65" s="115"/>
      <c r="B65" s="110"/>
      <c r="C65" s="107"/>
      <c r="D65" s="113"/>
      <c r="E65" s="108"/>
      <c r="F65" s="101"/>
      <c r="G65" s="101"/>
      <c r="H65" s="101"/>
      <c r="I65" s="101"/>
      <c r="J65" s="101"/>
      <c r="K65" s="101"/>
      <c r="L65" s="118"/>
      <c r="M65" s="118"/>
      <c r="N65" s="118"/>
      <c r="O65" s="118"/>
      <c r="P65" s="118"/>
      <c r="Q65" s="118"/>
      <c r="R65" s="119"/>
      <c r="S65" s="120"/>
      <c r="T65" s="121"/>
      <c r="U65" s="118"/>
      <c r="V65" s="104"/>
    </row>
    <row r="66" spans="1:23" ht="158.25" customHeight="1" x14ac:dyDescent="0.35">
      <c r="A66" s="115"/>
      <c r="B66" s="106"/>
      <c r="C66" s="101"/>
      <c r="D66" s="113"/>
      <c r="E66" s="108"/>
      <c r="F66" s="101"/>
      <c r="G66" s="101"/>
      <c r="H66" s="101"/>
      <c r="I66" s="101"/>
      <c r="J66" s="101"/>
      <c r="K66" s="101"/>
      <c r="L66" s="118"/>
      <c r="M66" s="118"/>
      <c r="N66" s="118"/>
      <c r="O66" s="118"/>
      <c r="P66" s="118"/>
      <c r="Q66" s="118"/>
      <c r="R66" s="119"/>
      <c r="S66" s="119"/>
      <c r="T66" s="122"/>
      <c r="U66" s="119"/>
      <c r="V66" s="104"/>
    </row>
    <row r="67" spans="1:23" ht="209.25" customHeight="1" x14ac:dyDescent="0.35">
      <c r="A67" s="115"/>
      <c r="B67" s="106"/>
      <c r="C67" s="101"/>
      <c r="D67" s="113"/>
      <c r="E67" s="108"/>
      <c r="F67" s="101"/>
      <c r="G67" s="101"/>
      <c r="H67" s="101"/>
      <c r="I67" s="101"/>
      <c r="J67" s="101"/>
      <c r="K67" s="101"/>
      <c r="L67" s="118"/>
      <c r="M67" s="118"/>
      <c r="N67" s="118"/>
      <c r="O67" s="118"/>
      <c r="P67" s="118"/>
      <c r="Q67" s="118"/>
      <c r="R67" s="119"/>
      <c r="S67" s="119"/>
      <c r="T67" s="122"/>
      <c r="U67" s="123"/>
      <c r="V67" s="104"/>
    </row>
    <row r="68" spans="1:23" s="76" customFormat="1" ht="27" customHeight="1" x14ac:dyDescent="0.35">
      <c r="A68" s="115"/>
      <c r="B68" s="106"/>
      <c r="C68" s="113"/>
      <c r="D68" s="101"/>
      <c r="E68" s="108"/>
      <c r="F68" s="101"/>
      <c r="G68" s="101"/>
      <c r="H68" s="101"/>
      <c r="I68" s="101"/>
      <c r="J68" s="101"/>
      <c r="K68" s="101"/>
      <c r="L68" s="118"/>
      <c r="M68" s="118"/>
      <c r="N68" s="118"/>
      <c r="O68" s="118"/>
      <c r="P68" s="118"/>
      <c r="Q68" s="118"/>
      <c r="R68" s="119"/>
      <c r="S68" s="119"/>
      <c r="T68" s="124"/>
      <c r="U68" s="121"/>
      <c r="V68" s="104"/>
      <c r="W68" s="96"/>
    </row>
    <row r="69" spans="1:23" ht="206.25" customHeight="1" x14ac:dyDescent="0.35">
      <c r="A69" s="125"/>
      <c r="B69" s="100"/>
      <c r="C69" s="202"/>
      <c r="D69" s="211"/>
      <c r="E69" s="101"/>
      <c r="F69" s="101"/>
      <c r="G69" s="101"/>
      <c r="H69" s="101"/>
      <c r="I69" s="101"/>
      <c r="J69" s="101"/>
      <c r="K69" s="101"/>
      <c r="L69" s="119"/>
      <c r="M69" s="119"/>
      <c r="N69" s="118"/>
      <c r="O69" s="118"/>
      <c r="P69" s="118"/>
      <c r="Q69" s="118"/>
      <c r="R69" s="119"/>
      <c r="S69" s="119"/>
      <c r="T69" s="119"/>
      <c r="U69" s="119"/>
      <c r="V69" s="104"/>
    </row>
    <row r="70" spans="1:23" ht="111" customHeight="1" x14ac:dyDescent="0.35">
      <c r="A70" s="115"/>
      <c r="B70" s="106"/>
      <c r="C70" s="113"/>
      <c r="D70" s="202"/>
      <c r="E70" s="108"/>
      <c r="F70" s="101"/>
      <c r="G70" s="101"/>
      <c r="H70" s="101"/>
      <c r="I70" s="101"/>
      <c r="J70" s="101"/>
      <c r="K70" s="101"/>
      <c r="L70" s="119"/>
      <c r="M70" s="119"/>
      <c r="N70" s="118"/>
      <c r="O70" s="118"/>
      <c r="P70" s="118"/>
      <c r="Q70" s="118"/>
      <c r="R70" s="119"/>
      <c r="S70" s="119"/>
      <c r="T70" s="119"/>
      <c r="U70" s="119"/>
      <c r="V70" s="104"/>
    </row>
    <row r="71" spans="1:23" ht="101.25" customHeight="1" x14ac:dyDescent="0.35">
      <c r="A71" s="115"/>
      <c r="B71" s="110"/>
      <c r="C71" s="113"/>
      <c r="D71" s="211"/>
      <c r="E71" s="108"/>
      <c r="F71" s="101"/>
      <c r="G71" s="101"/>
      <c r="H71" s="101"/>
      <c r="I71" s="101"/>
      <c r="J71" s="101"/>
      <c r="K71" s="101"/>
      <c r="L71" s="118"/>
      <c r="M71" s="118"/>
      <c r="N71" s="118"/>
      <c r="O71" s="118"/>
      <c r="P71" s="118"/>
      <c r="Q71" s="118"/>
      <c r="R71" s="119"/>
      <c r="S71" s="120"/>
      <c r="T71" s="118"/>
      <c r="U71" s="118"/>
      <c r="V71" s="104"/>
    </row>
    <row r="72" spans="1:23" ht="201" customHeight="1" x14ac:dyDescent="0.35">
      <c r="A72" s="115"/>
      <c r="B72" s="106"/>
      <c r="C72" s="101"/>
      <c r="D72" s="113"/>
      <c r="E72" s="108"/>
      <c r="F72" s="101"/>
      <c r="G72" s="101"/>
      <c r="H72" s="101"/>
      <c r="I72" s="101"/>
      <c r="J72" s="101"/>
      <c r="K72" s="101"/>
      <c r="L72" s="118"/>
      <c r="M72" s="118"/>
      <c r="N72" s="118"/>
      <c r="O72" s="118"/>
      <c r="P72" s="118"/>
      <c r="Q72" s="118"/>
      <c r="R72" s="119"/>
      <c r="S72" s="119"/>
      <c r="T72" s="119"/>
      <c r="U72" s="119"/>
      <c r="V72" s="104"/>
    </row>
    <row r="73" spans="1:23" ht="202.5" customHeight="1" x14ac:dyDescent="0.35">
      <c r="A73" s="115"/>
      <c r="B73" s="106"/>
      <c r="C73" s="101"/>
      <c r="D73" s="113"/>
      <c r="E73" s="108"/>
      <c r="F73" s="101"/>
      <c r="G73" s="101"/>
      <c r="H73" s="101"/>
      <c r="I73" s="101"/>
      <c r="J73" s="101"/>
      <c r="K73" s="101"/>
      <c r="L73" s="118"/>
      <c r="M73" s="118"/>
      <c r="N73" s="118"/>
      <c r="O73" s="118"/>
      <c r="P73" s="118"/>
      <c r="Q73" s="118"/>
      <c r="R73" s="119"/>
      <c r="S73" s="119"/>
      <c r="T73" s="119"/>
      <c r="U73" s="119"/>
      <c r="V73" s="104"/>
    </row>
    <row r="74" spans="1:23" s="76" customFormat="1" ht="30" customHeight="1" x14ac:dyDescent="0.35">
      <c r="A74" s="115"/>
      <c r="B74" s="106"/>
      <c r="C74" s="113"/>
      <c r="D74" s="101"/>
      <c r="E74" s="108"/>
      <c r="F74" s="101"/>
      <c r="G74" s="101"/>
      <c r="H74" s="101"/>
      <c r="I74" s="101"/>
      <c r="J74" s="101"/>
      <c r="K74" s="101"/>
      <c r="L74" s="118"/>
      <c r="M74" s="118"/>
      <c r="N74" s="118"/>
      <c r="O74" s="118"/>
      <c r="P74" s="118"/>
      <c r="Q74" s="118"/>
      <c r="R74" s="119"/>
      <c r="S74" s="119"/>
      <c r="T74" s="119"/>
      <c r="U74" s="118"/>
      <c r="V74" s="104"/>
      <c r="W74" s="96"/>
    </row>
    <row r="75" spans="1:23" ht="201.75" customHeight="1" x14ac:dyDescent="0.35">
      <c r="A75" s="125"/>
      <c r="B75" s="100"/>
      <c r="C75" s="202"/>
      <c r="D75" s="202"/>
      <c r="E75" s="101"/>
      <c r="F75" s="101"/>
      <c r="G75" s="101"/>
      <c r="H75" s="101"/>
      <c r="I75" s="101"/>
      <c r="J75" s="101"/>
      <c r="K75" s="101"/>
      <c r="L75" s="118"/>
      <c r="M75" s="118"/>
      <c r="N75" s="118"/>
      <c r="O75" s="118"/>
      <c r="P75" s="118"/>
      <c r="Q75" s="118"/>
      <c r="R75" s="119"/>
      <c r="S75" s="119"/>
      <c r="T75" s="119"/>
      <c r="U75" s="119"/>
      <c r="V75" s="104"/>
    </row>
    <row r="76" spans="1:23" ht="112.5" customHeight="1" x14ac:dyDescent="0.35">
      <c r="A76" s="115"/>
      <c r="B76" s="106"/>
      <c r="C76" s="101"/>
      <c r="D76" s="113"/>
      <c r="E76" s="108"/>
      <c r="F76" s="101"/>
      <c r="G76" s="101"/>
      <c r="H76" s="101"/>
      <c r="I76" s="101"/>
      <c r="J76" s="101"/>
      <c r="K76" s="101"/>
      <c r="L76" s="118"/>
      <c r="M76" s="118"/>
      <c r="N76" s="118"/>
      <c r="O76" s="118"/>
      <c r="P76" s="118"/>
      <c r="Q76" s="118"/>
      <c r="R76" s="119"/>
      <c r="S76" s="119"/>
      <c r="T76" s="119"/>
      <c r="U76" s="119"/>
      <c r="V76" s="104"/>
    </row>
    <row r="77" spans="1:23" ht="117.75" customHeight="1" x14ac:dyDescent="0.35">
      <c r="A77" s="115"/>
      <c r="B77" s="110"/>
      <c r="C77" s="113"/>
      <c r="D77" s="101"/>
      <c r="E77" s="108"/>
      <c r="F77" s="101"/>
      <c r="G77" s="101"/>
      <c r="H77" s="101"/>
      <c r="I77" s="101"/>
      <c r="J77" s="101"/>
      <c r="K77" s="101"/>
      <c r="L77" s="118"/>
      <c r="M77" s="118"/>
      <c r="N77" s="118"/>
      <c r="O77" s="118"/>
      <c r="P77" s="118"/>
      <c r="Q77" s="118"/>
      <c r="R77" s="119"/>
      <c r="S77" s="119"/>
      <c r="T77" s="119"/>
      <c r="U77" s="119"/>
      <c r="V77" s="104"/>
    </row>
    <row r="78" spans="1:23" ht="183.75" customHeight="1" x14ac:dyDescent="0.35">
      <c r="A78" s="115"/>
      <c r="B78" s="106"/>
      <c r="C78" s="101"/>
      <c r="D78" s="113"/>
      <c r="E78" s="108"/>
      <c r="F78" s="101"/>
      <c r="G78" s="101"/>
      <c r="H78" s="101"/>
      <c r="I78" s="101"/>
      <c r="J78" s="101"/>
      <c r="K78" s="101"/>
      <c r="L78" s="118"/>
      <c r="M78" s="118"/>
      <c r="N78" s="118"/>
      <c r="O78" s="118"/>
      <c r="P78" s="118"/>
      <c r="Q78" s="118"/>
      <c r="R78" s="119"/>
      <c r="S78" s="119"/>
      <c r="T78" s="119"/>
      <c r="U78" s="119"/>
      <c r="V78" s="104"/>
    </row>
    <row r="79" spans="1:23" ht="186.75" customHeight="1" x14ac:dyDescent="0.35">
      <c r="A79" s="115"/>
      <c r="B79" s="106"/>
      <c r="C79" s="101"/>
      <c r="D79" s="113"/>
      <c r="E79" s="108"/>
      <c r="F79" s="101"/>
      <c r="G79" s="101"/>
      <c r="H79" s="101"/>
      <c r="I79" s="101"/>
      <c r="J79" s="101"/>
      <c r="K79" s="101"/>
      <c r="L79" s="118"/>
      <c r="M79" s="118"/>
      <c r="N79" s="118"/>
      <c r="O79" s="118"/>
      <c r="P79" s="118"/>
      <c r="Q79" s="118"/>
      <c r="R79" s="119"/>
      <c r="S79" s="119"/>
      <c r="T79" s="119"/>
      <c r="U79" s="119"/>
      <c r="V79" s="104"/>
    </row>
    <row r="80" spans="1:23" s="76" customFormat="1" ht="26.25" customHeight="1" x14ac:dyDescent="0.35">
      <c r="A80" s="115"/>
      <c r="B80" s="106"/>
      <c r="C80" s="113"/>
      <c r="D80" s="101"/>
      <c r="E80" s="108"/>
      <c r="F80" s="101"/>
      <c r="G80" s="101"/>
      <c r="H80" s="101"/>
      <c r="I80" s="101"/>
      <c r="J80" s="101"/>
      <c r="K80" s="101"/>
      <c r="L80" s="118"/>
      <c r="M80" s="118"/>
      <c r="N80" s="118"/>
      <c r="O80" s="118"/>
      <c r="P80" s="118"/>
      <c r="Q80" s="118"/>
      <c r="R80" s="119"/>
      <c r="S80" s="119"/>
      <c r="T80" s="119"/>
      <c r="U80" s="118"/>
      <c r="V80" s="104"/>
      <c r="W80" s="96"/>
    </row>
    <row r="81" spans="1:23" ht="204" customHeight="1" x14ac:dyDescent="0.35">
      <c r="A81" s="125"/>
      <c r="B81" s="100"/>
      <c r="C81" s="202"/>
      <c r="D81" s="202"/>
      <c r="E81" s="101"/>
      <c r="F81" s="101"/>
      <c r="G81" s="101"/>
      <c r="H81" s="101"/>
      <c r="I81" s="101"/>
      <c r="J81" s="101"/>
      <c r="K81" s="101"/>
      <c r="L81" s="118"/>
      <c r="M81" s="118"/>
      <c r="N81" s="118"/>
      <c r="O81" s="118"/>
      <c r="P81" s="118"/>
      <c r="Q81" s="118"/>
      <c r="R81" s="119"/>
      <c r="S81" s="119"/>
      <c r="T81" s="119"/>
      <c r="U81" s="119"/>
      <c r="V81" s="104"/>
    </row>
    <row r="82" spans="1:23" ht="111.75" customHeight="1" x14ac:dyDescent="0.35">
      <c r="A82" s="115"/>
      <c r="B82" s="106"/>
      <c r="C82" s="101"/>
      <c r="D82" s="211"/>
      <c r="E82" s="108"/>
      <c r="F82" s="101"/>
      <c r="G82" s="101"/>
      <c r="H82" s="101"/>
      <c r="I82" s="101"/>
      <c r="J82" s="101"/>
      <c r="K82" s="101"/>
      <c r="L82" s="118"/>
      <c r="M82" s="118"/>
      <c r="N82" s="118"/>
      <c r="O82" s="118"/>
      <c r="P82" s="118"/>
      <c r="Q82" s="118"/>
      <c r="R82" s="119"/>
      <c r="S82" s="119"/>
      <c r="T82" s="119"/>
      <c r="U82" s="119"/>
      <c r="V82" s="104"/>
    </row>
    <row r="83" spans="1:23" ht="112.5" customHeight="1" x14ac:dyDescent="0.35">
      <c r="A83" s="115"/>
      <c r="B83" s="110"/>
      <c r="C83" s="113"/>
      <c r="D83" s="211"/>
      <c r="E83" s="108"/>
      <c r="F83" s="101"/>
      <c r="G83" s="101"/>
      <c r="H83" s="101"/>
      <c r="I83" s="101"/>
      <c r="J83" s="101"/>
      <c r="K83" s="101"/>
      <c r="L83" s="118"/>
      <c r="M83" s="118"/>
      <c r="N83" s="118"/>
      <c r="O83" s="118"/>
      <c r="P83" s="118"/>
      <c r="Q83" s="118"/>
      <c r="R83" s="119"/>
      <c r="S83" s="119"/>
      <c r="T83" s="119"/>
      <c r="U83" s="119"/>
      <c r="V83" s="104"/>
    </row>
    <row r="84" spans="1:23" ht="179.25" customHeight="1" x14ac:dyDescent="0.35">
      <c r="A84" s="115"/>
      <c r="B84" s="106"/>
      <c r="C84" s="101"/>
      <c r="D84" s="113"/>
      <c r="E84" s="108"/>
      <c r="F84" s="101"/>
      <c r="G84" s="101"/>
      <c r="H84" s="101"/>
      <c r="I84" s="101"/>
      <c r="J84" s="101"/>
      <c r="K84" s="101"/>
      <c r="L84" s="118"/>
      <c r="M84" s="118"/>
      <c r="N84" s="118"/>
      <c r="O84" s="118"/>
      <c r="P84" s="118"/>
      <c r="Q84" s="118"/>
      <c r="R84" s="119"/>
      <c r="S84" s="119"/>
      <c r="T84" s="119"/>
      <c r="U84" s="119"/>
      <c r="V84" s="104"/>
    </row>
    <row r="85" spans="1:23" ht="204" customHeight="1" x14ac:dyDescent="0.35">
      <c r="A85" s="115"/>
      <c r="B85" s="106"/>
      <c r="C85" s="126"/>
      <c r="D85" s="113"/>
      <c r="E85" s="108"/>
      <c r="F85" s="101"/>
      <c r="G85" s="101"/>
      <c r="H85" s="101"/>
      <c r="I85" s="101"/>
      <c r="J85" s="101"/>
      <c r="K85" s="101"/>
      <c r="L85" s="118"/>
      <c r="M85" s="118"/>
      <c r="N85" s="118"/>
      <c r="O85" s="118"/>
      <c r="P85" s="118"/>
      <c r="Q85" s="118"/>
      <c r="R85" s="119"/>
      <c r="S85" s="119"/>
      <c r="T85" s="119"/>
      <c r="U85" s="119"/>
      <c r="V85" s="104"/>
    </row>
    <row r="86" spans="1:23" s="76" customFormat="1" ht="29.25" customHeight="1" x14ac:dyDescent="0.35">
      <c r="A86" s="115"/>
      <c r="B86" s="106"/>
      <c r="C86" s="113"/>
      <c r="D86" s="101"/>
      <c r="E86" s="108"/>
      <c r="F86" s="101"/>
      <c r="G86" s="101"/>
      <c r="H86" s="101"/>
      <c r="I86" s="101"/>
      <c r="J86" s="101"/>
      <c r="K86" s="101"/>
      <c r="L86" s="118"/>
      <c r="M86" s="118"/>
      <c r="N86" s="118"/>
      <c r="O86" s="118"/>
      <c r="P86" s="118"/>
      <c r="Q86" s="118"/>
      <c r="R86" s="119"/>
      <c r="S86" s="119"/>
      <c r="T86" s="119"/>
      <c r="U86" s="118"/>
      <c r="V86" s="104"/>
      <c r="W86" s="96"/>
    </row>
    <row r="87" spans="1:23" ht="79.5" customHeight="1" x14ac:dyDescent="0.35">
      <c r="A87" s="125"/>
      <c r="B87" s="100"/>
      <c r="C87" s="202"/>
      <c r="D87" s="202"/>
      <c r="E87" s="101"/>
      <c r="F87" s="101"/>
      <c r="G87" s="101"/>
      <c r="H87" s="101"/>
      <c r="I87" s="101"/>
      <c r="J87" s="101"/>
      <c r="K87" s="101"/>
      <c r="L87" s="118"/>
      <c r="M87" s="118"/>
      <c r="N87" s="118"/>
      <c r="O87" s="118"/>
      <c r="P87" s="118"/>
      <c r="Q87" s="118"/>
      <c r="R87" s="119"/>
      <c r="S87" s="119"/>
      <c r="T87" s="119"/>
      <c r="U87" s="119"/>
      <c r="V87" s="104"/>
    </row>
    <row r="88" spans="1:23" ht="66" customHeight="1" x14ac:dyDescent="0.35">
      <c r="A88" s="115"/>
      <c r="B88" s="110"/>
      <c r="C88" s="113"/>
      <c r="D88" s="101"/>
      <c r="E88" s="108"/>
      <c r="F88" s="101"/>
      <c r="G88" s="101"/>
      <c r="H88" s="101"/>
      <c r="I88" s="101"/>
      <c r="J88" s="101"/>
      <c r="K88" s="101"/>
      <c r="L88" s="118"/>
      <c r="M88" s="118"/>
      <c r="N88" s="118"/>
      <c r="O88" s="118"/>
      <c r="P88" s="118"/>
      <c r="Q88" s="118"/>
      <c r="R88" s="119"/>
      <c r="S88" s="119"/>
      <c r="T88" s="119"/>
      <c r="U88" s="119"/>
      <c r="V88" s="104"/>
    </row>
    <row r="89" spans="1:23" ht="68.25" customHeight="1" x14ac:dyDescent="0.35">
      <c r="A89" s="115"/>
      <c r="B89" s="106"/>
      <c r="C89" s="101"/>
      <c r="D89" s="113"/>
      <c r="E89" s="108"/>
      <c r="F89" s="101"/>
      <c r="G89" s="101"/>
      <c r="H89" s="101"/>
      <c r="I89" s="101"/>
      <c r="J89" s="101"/>
      <c r="K89" s="101"/>
      <c r="L89" s="118"/>
      <c r="M89" s="118"/>
      <c r="N89" s="118"/>
      <c r="O89" s="118"/>
      <c r="P89" s="118"/>
      <c r="Q89" s="118"/>
      <c r="R89" s="119"/>
      <c r="S89" s="119"/>
      <c r="T89" s="119"/>
      <c r="U89" s="119"/>
      <c r="V89" s="104"/>
    </row>
    <row r="90" spans="1:23" ht="63" customHeight="1" x14ac:dyDescent="0.35">
      <c r="A90" s="115"/>
      <c r="B90" s="106"/>
      <c r="C90" s="101"/>
      <c r="D90" s="113"/>
      <c r="E90" s="108"/>
      <c r="F90" s="101"/>
      <c r="G90" s="101"/>
      <c r="H90" s="101"/>
      <c r="I90" s="101"/>
      <c r="J90" s="101"/>
      <c r="K90" s="101"/>
      <c r="L90" s="118"/>
      <c r="M90" s="118"/>
      <c r="N90" s="118"/>
      <c r="O90" s="118"/>
      <c r="P90" s="118"/>
      <c r="Q90" s="118"/>
      <c r="R90" s="119"/>
      <c r="S90" s="119"/>
      <c r="T90" s="119"/>
      <c r="U90" s="119"/>
      <c r="V90" s="104"/>
    </row>
    <row r="91" spans="1:23" s="76" customFormat="1" ht="29.25" customHeight="1" x14ac:dyDescent="0.35">
      <c r="A91" s="115"/>
      <c r="B91" s="106"/>
      <c r="C91" s="113"/>
      <c r="D91" s="101"/>
      <c r="E91" s="108"/>
      <c r="F91" s="101"/>
      <c r="G91" s="101"/>
      <c r="H91" s="101"/>
      <c r="I91" s="101"/>
      <c r="J91" s="101"/>
      <c r="K91" s="101"/>
      <c r="L91" s="118"/>
      <c r="M91" s="118"/>
      <c r="N91" s="118"/>
      <c r="O91" s="118"/>
      <c r="P91" s="118"/>
      <c r="Q91" s="118"/>
      <c r="R91" s="119"/>
      <c r="S91" s="119"/>
      <c r="T91" s="119"/>
      <c r="U91" s="118"/>
      <c r="V91" s="104"/>
      <c r="W91" s="96"/>
    </row>
    <row r="92" spans="1:23" ht="66" customHeight="1" x14ac:dyDescent="0.35">
      <c r="A92" s="125"/>
      <c r="B92" s="100"/>
      <c r="C92" s="202"/>
      <c r="D92" s="202"/>
      <c r="E92" s="101"/>
      <c r="F92" s="101"/>
      <c r="G92" s="101"/>
      <c r="H92" s="101"/>
      <c r="I92" s="101"/>
      <c r="J92" s="101"/>
      <c r="K92" s="101"/>
      <c r="L92" s="118"/>
      <c r="M92" s="118"/>
      <c r="N92" s="118"/>
      <c r="O92" s="118"/>
      <c r="P92" s="118"/>
      <c r="Q92" s="118"/>
      <c r="R92" s="119"/>
      <c r="S92" s="119"/>
      <c r="T92" s="119"/>
      <c r="U92" s="119"/>
      <c r="V92" s="104"/>
    </row>
    <row r="93" spans="1:23" ht="61.5" customHeight="1" x14ac:dyDescent="0.35">
      <c r="A93" s="115"/>
      <c r="B93" s="106"/>
      <c r="C93" s="101"/>
      <c r="D93" s="113"/>
      <c r="E93" s="108"/>
      <c r="F93" s="101"/>
      <c r="G93" s="101"/>
      <c r="H93" s="101"/>
      <c r="I93" s="101"/>
      <c r="J93" s="101"/>
      <c r="K93" s="101"/>
      <c r="L93" s="118"/>
      <c r="M93" s="118"/>
      <c r="N93" s="118"/>
      <c r="O93" s="118"/>
      <c r="P93" s="118"/>
      <c r="Q93" s="118"/>
      <c r="R93" s="119"/>
      <c r="S93" s="119"/>
      <c r="T93" s="119"/>
      <c r="U93" s="119"/>
      <c r="V93" s="104"/>
    </row>
    <row r="94" spans="1:23" ht="57" customHeight="1" x14ac:dyDescent="0.35">
      <c r="A94" s="115"/>
      <c r="B94" s="106"/>
      <c r="C94" s="101"/>
      <c r="D94" s="101"/>
      <c r="E94" s="108"/>
      <c r="F94" s="101"/>
      <c r="G94" s="101"/>
      <c r="H94" s="101"/>
      <c r="I94" s="101"/>
      <c r="J94" s="101"/>
      <c r="K94" s="101"/>
      <c r="L94" s="118"/>
      <c r="M94" s="118"/>
      <c r="N94" s="118"/>
      <c r="O94" s="118"/>
      <c r="P94" s="118"/>
      <c r="Q94" s="118"/>
      <c r="R94" s="119"/>
      <c r="S94" s="119"/>
      <c r="T94" s="119"/>
      <c r="U94" s="119"/>
      <c r="V94" s="104"/>
    </row>
    <row r="95" spans="1:23" s="76" customFormat="1" ht="30" customHeight="1" x14ac:dyDescent="0.35">
      <c r="A95" s="115"/>
      <c r="B95" s="106"/>
      <c r="C95" s="101"/>
      <c r="D95" s="101"/>
      <c r="E95" s="108"/>
      <c r="F95" s="101"/>
      <c r="G95" s="101"/>
      <c r="H95" s="101"/>
      <c r="I95" s="101"/>
      <c r="J95" s="101"/>
      <c r="K95" s="101"/>
      <c r="L95" s="118"/>
      <c r="M95" s="118"/>
      <c r="N95" s="118"/>
      <c r="O95" s="118"/>
      <c r="P95" s="118"/>
      <c r="Q95" s="118"/>
      <c r="R95" s="119"/>
      <c r="S95" s="119"/>
      <c r="T95" s="119"/>
      <c r="U95" s="118"/>
      <c r="V95" s="104"/>
      <c r="W95" s="96"/>
    </row>
    <row r="96" spans="1:23" ht="27" customHeight="1" x14ac:dyDescent="0.35">
      <c r="A96" s="115"/>
      <c r="B96" s="105"/>
      <c r="C96" s="103"/>
      <c r="D96" s="103"/>
      <c r="E96" s="127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28"/>
      <c r="R96" s="103"/>
      <c r="S96" s="103"/>
      <c r="T96" s="103"/>
      <c r="U96" s="103"/>
      <c r="V96" s="104"/>
    </row>
    <row r="97" spans="1:23" ht="27" customHeight="1" x14ac:dyDescent="0.35">
      <c r="A97" s="203" t="s">
        <v>129</v>
      </c>
      <c r="B97" s="203"/>
      <c r="C97" s="103"/>
      <c r="D97" s="103"/>
      <c r="E97" s="127">
        <f>E8+E23+E38+E43+E56++E96</f>
        <v>5626</v>
      </c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28"/>
      <c r="R97" s="103"/>
      <c r="S97" s="103"/>
      <c r="T97" s="103"/>
      <c r="U97" s="103"/>
      <c r="V97" s="104"/>
    </row>
    <row r="98" spans="1:23" ht="22.5" customHeight="1" x14ac:dyDescent="0.35">
      <c r="A98" s="129"/>
      <c r="B98" s="105" t="s">
        <v>128</v>
      </c>
      <c r="C98" s="103"/>
      <c r="D98" s="103"/>
      <c r="E98" s="130">
        <v>216</v>
      </c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28"/>
      <c r="R98" s="103"/>
      <c r="S98" s="103"/>
      <c r="T98" s="103"/>
      <c r="U98" s="103"/>
      <c r="V98" s="104"/>
    </row>
    <row r="99" spans="1:23" ht="34.5" customHeight="1" x14ac:dyDescent="0.35">
      <c r="A99" s="203" t="s">
        <v>130</v>
      </c>
      <c r="B99" s="203"/>
      <c r="C99" s="103"/>
      <c r="D99" s="103"/>
      <c r="E99" s="131">
        <f>E97+E98</f>
        <v>5842</v>
      </c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28"/>
      <c r="R99" s="103"/>
      <c r="S99" s="103"/>
      <c r="T99" s="103"/>
      <c r="U99" s="103"/>
      <c r="V99" s="104"/>
    </row>
    <row r="100" spans="1:23" s="78" customFormat="1" ht="38.25" customHeight="1" x14ac:dyDescent="0.35">
      <c r="A100" s="204" t="s">
        <v>131</v>
      </c>
      <c r="B100" s="204"/>
      <c r="C100" s="204"/>
      <c r="D100" s="204"/>
      <c r="E100" s="204"/>
      <c r="F100" s="205" t="s">
        <v>132</v>
      </c>
      <c r="G100" s="132">
        <f t="shared" ref="G100:G110" si="6">SUM(N100:U100)</f>
        <v>2674</v>
      </c>
      <c r="H100" s="201" t="s">
        <v>133</v>
      </c>
      <c r="I100" s="201"/>
      <c r="J100" s="201"/>
      <c r="K100" s="201"/>
      <c r="L100" s="201"/>
      <c r="M100" s="201"/>
      <c r="N100" s="133">
        <f t="shared" ref="N100:U100" si="7">N8+N23+N38+N43+N58+N59+N64+N65+N70+N71+N76+N77+N82+N83+N88+N62+N68+N74+N80+N86+N91+N95</f>
        <v>486</v>
      </c>
      <c r="O100" s="134">
        <f t="shared" si="7"/>
        <v>0</v>
      </c>
      <c r="P100" s="133">
        <f t="shared" si="7"/>
        <v>766</v>
      </c>
      <c r="Q100" s="134">
        <f t="shared" si="7"/>
        <v>18</v>
      </c>
      <c r="R100" s="133">
        <f t="shared" si="7"/>
        <v>564</v>
      </c>
      <c r="S100" s="133">
        <f t="shared" si="7"/>
        <v>12</v>
      </c>
      <c r="T100" s="133">
        <f t="shared" si="7"/>
        <v>804</v>
      </c>
      <c r="U100" s="133">
        <f t="shared" si="7"/>
        <v>24</v>
      </c>
      <c r="V100" s="135"/>
      <c r="W100" s="77"/>
    </row>
    <row r="101" spans="1:23" s="78" customFormat="1" ht="39" customHeight="1" x14ac:dyDescent="0.35">
      <c r="A101" s="204"/>
      <c r="B101" s="204"/>
      <c r="C101" s="204"/>
      <c r="D101" s="204"/>
      <c r="E101" s="204"/>
      <c r="F101" s="205"/>
      <c r="G101" s="132">
        <f t="shared" si="6"/>
        <v>0</v>
      </c>
      <c r="H101" s="201" t="s">
        <v>134</v>
      </c>
      <c r="I101" s="201"/>
      <c r="J101" s="201"/>
      <c r="K101" s="201"/>
      <c r="L101" s="201"/>
      <c r="M101" s="201"/>
      <c r="N101" s="133">
        <f>N60+N66+N72</f>
        <v>0</v>
      </c>
      <c r="O101" s="136"/>
      <c r="P101" s="133">
        <f>P60+P66+P72</f>
        <v>0</v>
      </c>
      <c r="Q101" s="137"/>
      <c r="R101" s="133">
        <f>R60+R66+R72+R78+R84+R89+R93</f>
        <v>0</v>
      </c>
      <c r="S101" s="136" t="s">
        <v>135</v>
      </c>
      <c r="T101" s="133">
        <f>T60+T66+T72+T78+T84+T89+T93</f>
        <v>0</v>
      </c>
      <c r="U101" s="136" t="s">
        <v>136</v>
      </c>
      <c r="V101" s="135"/>
      <c r="W101" s="77"/>
    </row>
    <row r="102" spans="1:23" s="78" customFormat="1" ht="35.25" customHeight="1" x14ac:dyDescent="0.35">
      <c r="A102" s="204"/>
      <c r="B102" s="204"/>
      <c r="C102" s="204"/>
      <c r="D102" s="204"/>
      <c r="E102" s="204"/>
      <c r="F102" s="205"/>
      <c r="G102" s="132">
        <f t="shared" si="6"/>
        <v>0</v>
      </c>
      <c r="H102" s="201" t="s">
        <v>137</v>
      </c>
      <c r="I102" s="201"/>
      <c r="J102" s="201"/>
      <c r="K102" s="201"/>
      <c r="L102" s="201"/>
      <c r="M102" s="201"/>
      <c r="N102" s="133">
        <f>N61+N67+N94</f>
        <v>0</v>
      </c>
      <c r="O102" s="136"/>
      <c r="P102" s="133">
        <f>P61+P67+P94</f>
        <v>0</v>
      </c>
      <c r="Q102" s="137"/>
      <c r="R102" s="133">
        <f>R61+R67+R73+R79+R85+R90+R94</f>
        <v>0</v>
      </c>
      <c r="S102" s="136" t="s">
        <v>138</v>
      </c>
      <c r="T102" s="133">
        <f>T61+T67+T73+T79+T85+T90+T94</f>
        <v>0</v>
      </c>
      <c r="U102" s="136" t="s">
        <v>139</v>
      </c>
      <c r="V102" s="135"/>
      <c r="W102" s="77"/>
    </row>
    <row r="103" spans="1:23" s="78" customFormat="1" ht="35.25" customHeight="1" x14ac:dyDescent="0.35">
      <c r="A103" s="204"/>
      <c r="B103" s="204"/>
      <c r="C103" s="204"/>
      <c r="D103" s="204"/>
      <c r="E103" s="204"/>
      <c r="F103" s="205"/>
      <c r="G103" s="132">
        <f t="shared" si="6"/>
        <v>0</v>
      </c>
      <c r="H103" s="201" t="s">
        <v>140</v>
      </c>
      <c r="I103" s="201"/>
      <c r="J103" s="201"/>
      <c r="K103" s="201"/>
      <c r="L103" s="201"/>
      <c r="M103" s="201"/>
      <c r="N103" s="133"/>
      <c r="O103" s="136"/>
      <c r="P103" s="133"/>
      <c r="Q103" s="137"/>
      <c r="R103" s="133"/>
      <c r="S103" s="136"/>
      <c r="T103" s="133"/>
      <c r="U103" s="136"/>
      <c r="V103" s="135"/>
      <c r="W103" s="77"/>
    </row>
    <row r="104" spans="1:23" s="78" customFormat="1" ht="35.25" customHeight="1" x14ac:dyDescent="0.35">
      <c r="A104" s="204"/>
      <c r="B104" s="204"/>
      <c r="C104" s="204"/>
      <c r="D104" s="204"/>
      <c r="E104" s="204"/>
      <c r="F104" s="205"/>
      <c r="G104" s="132">
        <f t="shared" si="6"/>
        <v>74</v>
      </c>
      <c r="H104" s="201" t="s">
        <v>141</v>
      </c>
      <c r="I104" s="201"/>
      <c r="J104" s="201"/>
      <c r="K104" s="201"/>
      <c r="L104" s="201"/>
      <c r="M104" s="201"/>
      <c r="N104" s="133"/>
      <c r="O104" s="136">
        <v>10</v>
      </c>
      <c r="P104" s="133"/>
      <c r="Q104" s="137">
        <v>22</v>
      </c>
      <c r="R104" s="133"/>
      <c r="S104" s="136">
        <v>16</v>
      </c>
      <c r="T104" s="133"/>
      <c r="U104" s="136">
        <v>26</v>
      </c>
      <c r="V104" s="135"/>
      <c r="W104" s="77"/>
    </row>
    <row r="105" spans="1:23" s="78" customFormat="1" ht="35.25" customHeight="1" x14ac:dyDescent="0.35">
      <c r="A105" s="204"/>
      <c r="B105" s="204"/>
      <c r="C105" s="204"/>
      <c r="D105" s="204"/>
      <c r="E105" s="204"/>
      <c r="F105" s="205"/>
      <c r="G105" s="132">
        <f t="shared" si="6"/>
        <v>24</v>
      </c>
      <c r="H105" s="201" t="s">
        <v>142</v>
      </c>
      <c r="I105" s="201"/>
      <c r="J105" s="201"/>
      <c r="K105" s="201"/>
      <c r="L105" s="201"/>
      <c r="M105" s="201"/>
      <c r="N105" s="133"/>
      <c r="O105" s="133"/>
      <c r="P105" s="133"/>
      <c r="Q105" s="138"/>
      <c r="R105" s="133"/>
      <c r="S105" s="133">
        <v>4</v>
      </c>
      <c r="T105" s="133"/>
      <c r="U105" s="139">
        <v>20</v>
      </c>
      <c r="V105" s="135"/>
      <c r="W105" s="77"/>
    </row>
    <row r="106" spans="1:23" s="78" customFormat="1" ht="35.25" customHeight="1" x14ac:dyDescent="0.35">
      <c r="A106" s="204"/>
      <c r="B106" s="204"/>
      <c r="C106" s="204"/>
      <c r="D106" s="204"/>
      <c r="E106" s="204"/>
      <c r="F106" s="205"/>
      <c r="G106" s="132">
        <f t="shared" si="6"/>
        <v>54</v>
      </c>
      <c r="H106" s="201" t="s">
        <v>143</v>
      </c>
      <c r="I106" s="201"/>
      <c r="J106" s="201"/>
      <c r="K106" s="201"/>
      <c r="L106" s="201"/>
      <c r="M106" s="201"/>
      <c r="N106" s="136"/>
      <c r="O106" s="136">
        <v>6</v>
      </c>
      <c r="P106" s="136"/>
      <c r="Q106" s="137">
        <v>12</v>
      </c>
      <c r="R106" s="136"/>
      <c r="S106" s="136">
        <v>12</v>
      </c>
      <c r="T106" s="136"/>
      <c r="U106" s="136">
        <v>24</v>
      </c>
      <c r="V106" s="135"/>
      <c r="W106" s="77"/>
    </row>
    <row r="107" spans="1:23" s="78" customFormat="1" ht="35.25" customHeight="1" x14ac:dyDescent="0.35">
      <c r="A107" s="204"/>
      <c r="B107" s="204"/>
      <c r="C107" s="204"/>
      <c r="D107" s="204"/>
      <c r="E107" s="204"/>
      <c r="F107" s="205"/>
      <c r="G107" s="132">
        <f t="shared" si="6"/>
        <v>2674</v>
      </c>
      <c r="H107" s="201" t="s">
        <v>144</v>
      </c>
      <c r="I107" s="201"/>
      <c r="J107" s="201"/>
      <c r="K107" s="201"/>
      <c r="L107" s="201"/>
      <c r="M107" s="201"/>
      <c r="N107" s="133">
        <f>N100+N101+N102+N103+O100</f>
        <v>486</v>
      </c>
      <c r="O107" s="136"/>
      <c r="P107" s="133">
        <f>P100+P101+P102+P103+Q100</f>
        <v>784</v>
      </c>
      <c r="Q107" s="137"/>
      <c r="R107" s="133">
        <f>R100+R101+R102+R103+S100</f>
        <v>576</v>
      </c>
      <c r="S107" s="136"/>
      <c r="T107" s="133">
        <f>T100+T101+T102+T103+U100</f>
        <v>828</v>
      </c>
      <c r="U107" s="136"/>
      <c r="V107" s="135"/>
      <c r="W107" s="77"/>
    </row>
    <row r="108" spans="1:23" s="78" customFormat="1" ht="35.25" customHeight="1" x14ac:dyDescent="0.35">
      <c r="A108" s="204"/>
      <c r="B108" s="204"/>
      <c r="C108" s="204"/>
      <c r="D108" s="204"/>
      <c r="E108" s="204"/>
      <c r="F108" s="205"/>
      <c r="G108" s="132">
        <f t="shared" si="6"/>
        <v>9</v>
      </c>
      <c r="H108" s="201" t="s">
        <v>145</v>
      </c>
      <c r="I108" s="201"/>
      <c r="J108" s="201"/>
      <c r="K108" s="201"/>
      <c r="L108" s="201"/>
      <c r="M108" s="201"/>
      <c r="N108" s="136">
        <v>1</v>
      </c>
      <c r="O108" s="136"/>
      <c r="P108" s="136">
        <v>2</v>
      </c>
      <c r="Q108" s="137"/>
      <c r="R108" s="136">
        <v>2</v>
      </c>
      <c r="S108" s="136"/>
      <c r="T108" s="136">
        <v>4</v>
      </c>
      <c r="U108" s="136"/>
      <c r="V108" s="135"/>
      <c r="W108" s="77"/>
    </row>
    <row r="109" spans="1:23" s="78" customFormat="1" ht="34.5" customHeight="1" x14ac:dyDescent="0.35">
      <c r="A109" s="204"/>
      <c r="B109" s="204"/>
      <c r="C109" s="204"/>
      <c r="D109" s="204"/>
      <c r="E109" s="204"/>
      <c r="F109" s="205"/>
      <c r="G109" s="132">
        <f t="shared" si="6"/>
        <v>19</v>
      </c>
      <c r="H109" s="201" t="s">
        <v>146</v>
      </c>
      <c r="I109" s="201"/>
      <c r="J109" s="201"/>
      <c r="K109" s="201"/>
      <c r="L109" s="201"/>
      <c r="M109" s="201"/>
      <c r="N109" s="136">
        <v>0</v>
      </c>
      <c r="O109" s="136"/>
      <c r="P109" s="136">
        <v>10</v>
      </c>
      <c r="Q109" s="137"/>
      <c r="R109" s="136">
        <v>4</v>
      </c>
      <c r="S109" s="136"/>
      <c r="T109" s="136">
        <v>5</v>
      </c>
      <c r="U109" s="136"/>
      <c r="V109" s="135"/>
      <c r="W109" s="77"/>
    </row>
    <row r="110" spans="1:23" s="78" customFormat="1" ht="39" customHeight="1" x14ac:dyDescent="0.35">
      <c r="A110" s="204"/>
      <c r="B110" s="204"/>
      <c r="C110" s="204"/>
      <c r="D110" s="204"/>
      <c r="E110" s="204"/>
      <c r="F110" s="205"/>
      <c r="G110" s="132">
        <f t="shared" si="6"/>
        <v>3</v>
      </c>
      <c r="H110" s="201" t="s">
        <v>147</v>
      </c>
      <c r="I110" s="201"/>
      <c r="J110" s="201"/>
      <c r="K110" s="201"/>
      <c r="L110" s="201"/>
      <c r="M110" s="201"/>
      <c r="N110" s="136">
        <v>1</v>
      </c>
      <c r="O110" s="136"/>
      <c r="P110" s="136">
        <v>0</v>
      </c>
      <c r="Q110" s="137"/>
      <c r="R110" s="136">
        <v>1</v>
      </c>
      <c r="S110" s="136"/>
      <c r="T110" s="136">
        <v>1</v>
      </c>
      <c r="U110" s="136"/>
      <c r="V110" s="135"/>
      <c r="W110" s="77"/>
    </row>
    <row r="111" spans="1:23" s="78" customFormat="1" ht="29.25" customHeight="1" x14ac:dyDescent="0.35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O111" s="140">
        <v>612</v>
      </c>
      <c r="P111" s="141"/>
      <c r="Q111" s="2">
        <v>864</v>
      </c>
      <c r="R111" s="141"/>
      <c r="S111" s="142">
        <v>612</v>
      </c>
      <c r="T111" s="141"/>
      <c r="U111" s="140">
        <v>864</v>
      </c>
      <c r="V111" s="135"/>
      <c r="W111" s="77"/>
    </row>
    <row r="112" spans="1:23" s="84" customFormat="1" ht="24" customHeight="1" x14ac:dyDescent="0.35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43"/>
      <c r="O112" s="144"/>
      <c r="P112" s="143"/>
      <c r="Q112" s="144"/>
      <c r="R112" s="143"/>
      <c r="S112" s="145"/>
      <c r="T112" s="143"/>
      <c r="U112" s="145"/>
      <c r="V112" s="146"/>
      <c r="W112" s="83"/>
    </row>
    <row r="113" spans="1:23" s="78" customFormat="1" ht="29.25" customHeight="1" x14ac:dyDescent="0.35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7"/>
      <c r="O113" s="148">
        <f>O111-N107</f>
        <v>126</v>
      </c>
      <c r="P113" s="147"/>
      <c r="Q113" s="148">
        <f>Q111-P107</f>
        <v>80</v>
      </c>
      <c r="R113" s="147"/>
      <c r="S113" s="148">
        <f>S111-R107</f>
        <v>36</v>
      </c>
      <c r="T113" s="147"/>
      <c r="U113" s="148">
        <f>U111-T107</f>
        <v>36</v>
      </c>
      <c r="V113" s="135"/>
      <c r="W113" s="77"/>
    </row>
    <row r="114" spans="1:23" s="88" customFormat="1" ht="21" customHeight="1" x14ac:dyDescent="0.3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49"/>
      <c r="O114" s="129"/>
      <c r="P114" s="149"/>
      <c r="Q114" s="150"/>
      <c r="R114" s="149"/>
      <c r="S114" s="151"/>
      <c r="T114" s="149"/>
      <c r="U114" s="151"/>
      <c r="V114" s="146"/>
      <c r="W114" s="83"/>
    </row>
    <row r="115" spans="1:23" s="78" customFormat="1" ht="22.5" customHeight="1" x14ac:dyDescent="0.35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7"/>
      <c r="O115" s="152"/>
      <c r="P115" s="147"/>
      <c r="Q115" s="153"/>
      <c r="R115" s="154"/>
      <c r="S115" s="152"/>
      <c r="T115" s="147"/>
      <c r="U115" s="152"/>
      <c r="V115" s="135"/>
      <c r="W115" s="77"/>
    </row>
    <row r="116" spans="1:23" s="78" customFormat="1" x14ac:dyDescent="0.3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80"/>
      <c r="L116" s="79"/>
      <c r="M116" s="79"/>
      <c r="N116" s="81"/>
      <c r="O116" s="79"/>
      <c r="P116" s="81"/>
      <c r="Q116" s="82"/>
      <c r="R116" s="81"/>
      <c r="S116" s="97"/>
      <c r="T116" s="98"/>
      <c r="U116" s="97"/>
      <c r="V116" s="77"/>
      <c r="W116" s="77"/>
    </row>
    <row r="117" spans="1:23" s="78" customFormat="1" x14ac:dyDescent="0.3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6"/>
      <c r="L117" s="85"/>
      <c r="M117" s="85"/>
      <c r="N117" s="90"/>
      <c r="O117" s="85"/>
      <c r="P117" s="90"/>
      <c r="Q117" s="91"/>
      <c r="R117" s="90"/>
      <c r="S117" s="89"/>
      <c r="T117" s="87"/>
      <c r="U117" s="89"/>
      <c r="V117" s="77"/>
      <c r="W117" s="77"/>
    </row>
    <row r="118" spans="1:23" x14ac:dyDescent="0.3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S118" s="94"/>
      <c r="T118" s="95"/>
      <c r="U118" s="94"/>
    </row>
    <row r="119" spans="1:23" x14ac:dyDescent="0.35">
      <c r="S119" s="94"/>
      <c r="T119" s="95"/>
      <c r="U119" s="94"/>
    </row>
    <row r="125" spans="1:23" x14ac:dyDescent="0.35">
      <c r="P125" s="92" t="s">
        <v>148</v>
      </c>
    </row>
  </sheetData>
  <mergeCells count="60">
    <mergeCell ref="N2:U2"/>
    <mergeCell ref="E3:E7"/>
    <mergeCell ref="F3:F7"/>
    <mergeCell ref="G3:M3"/>
    <mergeCell ref="N3:Q3"/>
    <mergeCell ref="R3:U3"/>
    <mergeCell ref="N4:O4"/>
    <mergeCell ref="P4:Q4"/>
    <mergeCell ref="R4:S4"/>
    <mergeCell ref="T4:U4"/>
    <mergeCell ref="S5:S7"/>
    <mergeCell ref="T5:T7"/>
    <mergeCell ref="U5:U7"/>
    <mergeCell ref="N5:N7"/>
    <mergeCell ref="O5:O7"/>
    <mergeCell ref="P5:P7"/>
    <mergeCell ref="A1:F1"/>
    <mergeCell ref="A2:A7"/>
    <mergeCell ref="B2:B7"/>
    <mergeCell ref="C2:D6"/>
    <mergeCell ref="E2:M2"/>
    <mergeCell ref="G4:G7"/>
    <mergeCell ref="H4:J4"/>
    <mergeCell ref="K4:K7"/>
    <mergeCell ref="L4:L7"/>
    <mergeCell ref="M4:M7"/>
    <mergeCell ref="H6:H7"/>
    <mergeCell ref="I6:I7"/>
    <mergeCell ref="J6:J7"/>
    <mergeCell ref="H5:J5"/>
    <mergeCell ref="Q5:Q7"/>
    <mergeCell ref="R5:R7"/>
    <mergeCell ref="C87:D87"/>
    <mergeCell ref="C46:C47"/>
    <mergeCell ref="U46:U47"/>
    <mergeCell ref="C57:D57"/>
    <mergeCell ref="D58:D59"/>
    <mergeCell ref="C60:C61"/>
    <mergeCell ref="C63:D63"/>
    <mergeCell ref="C69:D69"/>
    <mergeCell ref="D70:D71"/>
    <mergeCell ref="C75:D75"/>
    <mergeCell ref="C81:D81"/>
    <mergeCell ref="D82:D83"/>
    <mergeCell ref="H110:M110"/>
    <mergeCell ref="C92:D92"/>
    <mergeCell ref="A97:B97"/>
    <mergeCell ref="A99:B99"/>
    <mergeCell ref="A100:E110"/>
    <mergeCell ref="F100:F110"/>
    <mergeCell ref="H100:M100"/>
    <mergeCell ref="H101:M101"/>
    <mergeCell ref="H102:M102"/>
    <mergeCell ref="H103:M103"/>
    <mergeCell ref="H104:M104"/>
    <mergeCell ref="H105:M105"/>
    <mergeCell ref="H106:M106"/>
    <mergeCell ref="H107:M107"/>
    <mergeCell ref="H108:M108"/>
    <mergeCell ref="H109:M109"/>
  </mergeCells>
  <pageMargins left="0.7" right="0.7" top="0.75" bottom="0.75" header="0.3" footer="0.3"/>
  <pageSetup paperSize="9"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2026-08-28T11:36:45Z</dcterms:modified>
</cp:coreProperties>
</file>